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5480" windowHeight="11640" tabRatio="851" activeTab="0"/>
  </bookViews>
  <sheets>
    <sheet name="прил4" sheetId="1" r:id="rId1"/>
    <sheet name="прил.3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in2007">#REF!</definedName>
    <definedName name="_in2008">#REF!</definedName>
    <definedName name="_in2009">#REF!</definedName>
    <definedName name="_in2010">#REF!</definedName>
    <definedName name="_in2011">#REF!</definedName>
    <definedName name="_in2012">#REF!</definedName>
    <definedName name="_in2013">#REF!</definedName>
    <definedName name="_in2014">#REF!</definedName>
    <definedName name="_in2015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_mm1">'[1]ПРОГНОЗ_1'!#REF!</definedName>
    <definedName name="ddd">'[2]ПРОГНОЗ_1'!#REF!</definedName>
    <definedName name="ff">#REF!</definedName>
    <definedName name="fffff">'[3]Гр5(о)'!#REF!</definedName>
    <definedName name="gggg">#REF!</definedName>
    <definedName name="jjjj">'[4]Гр5(о)'!#REF!</definedName>
    <definedName name="ааа">#REF!</definedName>
    <definedName name="АнМ">'[5]Гр5(о)'!#REF!</definedName>
    <definedName name="вв">'[6]ПРОГНОЗ_1'!#REF!</definedName>
    <definedName name="График">"Диагр. 4"</definedName>
    <definedName name="_xlnm.Print_Titles" localSheetId="1">'прил.3'!$4:$5</definedName>
    <definedName name="_xlnm.Print_Titles" localSheetId="0">'прил4'!$4:$5</definedName>
    <definedName name="кат">#REF!</definedName>
    <definedName name="М1">'[7]ПРОГНОЗ_1'!#REF!</definedName>
    <definedName name="Мониторинг1">'[8]Гр5(о)'!#REF!</definedName>
    <definedName name="_xlnm.Print_Area" localSheetId="1">'прил.3'!$A$1:$M$47</definedName>
    <definedName name="_xlnm.Print_Area" localSheetId="0">'прил4'!$A$1:$G$18</definedName>
    <definedName name="ПОКАЗАТЕЛИ_ДОЛГОСР.ПРОГНОЗА">'[9]2002(v2)'!#REF!</definedName>
    <definedName name="пппп">'[10]2002(v1)'!#REF!</definedName>
    <definedName name="Прогноз97">'[11]ПРОГНОЗ_1'!#REF!</definedName>
    <definedName name="фф">'[12]Гр5(о)'!#REF!</definedName>
    <definedName name="ффф">#REF!</definedName>
  </definedNames>
  <calcPr fullCalcOnLoad="1"/>
</workbook>
</file>

<file path=xl/sharedStrings.xml><?xml version="1.0" encoding="utf-8"?>
<sst xmlns="http://schemas.openxmlformats.org/spreadsheetml/2006/main" count="144" uniqueCount="75">
  <si>
    <t>0113</t>
  </si>
  <si>
    <t>Ответственный исполнитель, 
соисполнители</t>
  </si>
  <si>
    <t>Задача 1: Содержание муниципальных объектов жилищно-коммунальной инфраструктуры</t>
  </si>
  <si>
    <t>4.3. Разработка проекта организации дорожного движения на автомобильных дорогах</t>
  </si>
  <si>
    <t>0310</t>
  </si>
  <si>
    <t xml:space="preserve">4.1. Обеспечение мер противопожарной безопасности </t>
  </si>
  <si>
    <t>Наименование  программы, подпрограммы</t>
  </si>
  <si>
    <t>Задача  4: Обеспечение безопасности населения</t>
  </si>
  <si>
    <t>1.2.Организация и содержание уличного освещения</t>
  </si>
  <si>
    <t>1.3. Прочие мероприятия по благоустройству территории</t>
  </si>
  <si>
    <t>5.3. Увеличение стоимости материальных запасов</t>
  </si>
  <si>
    <t>ГРБС</t>
  </si>
  <si>
    <t>РзПр</t>
  </si>
  <si>
    <t>ЦСР</t>
  </si>
  <si>
    <t>ВР</t>
  </si>
  <si>
    <t>Задача 5: Содержание подразделения администрации по обеспечению хозяйственного обслуживания</t>
  </si>
  <si>
    <t>5.2. Прочие расходы</t>
  </si>
  <si>
    <t>5.3.Увеличение стоимости основных средств</t>
  </si>
  <si>
    <t>0309</t>
  </si>
  <si>
    <t>0503</t>
  </si>
  <si>
    <t>Задача 2: Содержание мест захоронения</t>
  </si>
  <si>
    <t xml:space="preserve">1.1.Содержание автомобильных дорог общего пользования местного значения </t>
  </si>
  <si>
    <t>3.2. Оборудование контейнерных площадок</t>
  </si>
  <si>
    <t xml:space="preserve">3.3. Санитарная уборка земельных участков, буртовка и уплотнение мусора мест временного хранения ТБО </t>
  </si>
  <si>
    <t>Наименование ГРБС</t>
  </si>
  <si>
    <t xml:space="preserve">Код бюджетной классификации </t>
  </si>
  <si>
    <t>всего расходные обязательства по программе</t>
  </si>
  <si>
    <t>Х</t>
  </si>
  <si>
    <t>в том числе по ГРБС:</t>
  </si>
  <si>
    <t>0409</t>
  </si>
  <si>
    <t>Статус (муниципальная программа, подпрограмма)</t>
  </si>
  <si>
    <t>очередной финансовый год</t>
  </si>
  <si>
    <t>первый год планового периода</t>
  </si>
  <si>
    <t>второй год планового периода</t>
  </si>
  <si>
    <t>Итого на  
период</t>
  </si>
  <si>
    <t xml:space="preserve">Муниципальная программа </t>
  </si>
  <si>
    <t>Муниципальная программа</t>
  </si>
  <si>
    <t>Наименование  муниципальной программы, подпрограммы муниципальной программы</t>
  </si>
  <si>
    <t xml:space="preserve">Всего </t>
  </si>
  <si>
    <t>в том числе :</t>
  </si>
  <si>
    <t>федеральный бюджет</t>
  </si>
  <si>
    <t>краевой бюджет</t>
  </si>
  <si>
    <t>бюджеты муниципальных образований</t>
  </si>
  <si>
    <t xml:space="preserve">Статус </t>
  </si>
  <si>
    <t>внебюджетные источники</t>
  </si>
  <si>
    <t xml:space="preserve">3.4 Установка (с приобретением) знаков/указателей проезда к площадкам </t>
  </si>
  <si>
    <t>3.1.Огораживание, путем возведения земляного вала по периметру, площадок временного размещения ТБО</t>
  </si>
  <si>
    <t>3.5 Ликвидация стехийных свалок</t>
  </si>
  <si>
    <t>5.1. Оплата труда и начисления на оплату труда</t>
  </si>
  <si>
    <t xml:space="preserve">Задача 6: Содержание и техническое обслуживание зданий и сооружений </t>
  </si>
  <si>
    <t>6.1. Оплата труда и начисления на оплату труда</t>
  </si>
  <si>
    <t>6.2. Увеличение стоимости материальных запасов</t>
  </si>
  <si>
    <t>0701</t>
  </si>
  <si>
    <t>0702</t>
  </si>
  <si>
    <t>1.3.2.ремонт памятников ветеранам ВОВ</t>
  </si>
  <si>
    <t>Задача 7: Создание благоприятных условий проживания</t>
  </si>
  <si>
    <t>7.1Организация работ по обслуживанию населения</t>
  </si>
  <si>
    <t>0505</t>
  </si>
  <si>
    <t>средства районного бюджета</t>
  </si>
  <si>
    <t>5,4 Ремонт мун.жилья</t>
  </si>
  <si>
    <t>0501</t>
  </si>
  <si>
    <t>х</t>
  </si>
  <si>
    <t>Задача 3: Создание благоприятных и санитарно-эпидемиологических условий проживания</t>
  </si>
  <si>
    <t>Задача 8: Обеспечение жителей услугами организации культуры и библиотечного обслуживания</t>
  </si>
  <si>
    <t>0801</t>
  </si>
  <si>
    <t>2.1 Уборка и вывоз мусора, дератизация, межевание кладбища</t>
  </si>
  <si>
    <t>4.2.Профилактика терроризма и экстремизма</t>
  </si>
  <si>
    <t>Приложение № 4
к Паспорту муниципальной программы Мокрушинского сельсовета</t>
  </si>
  <si>
    <t>Информация о ресурсном обеспечении и прогнозной оценке расходов на реализацию целей 
муниципальной программы Мокрушинского сельсовета с учетом источников финансирования, 
в том числе средств федерального бюджета и краевого бюджета</t>
  </si>
  <si>
    <t>Обеспечение жизнедеятельности и развитие территории муниципального образования Мокрушинский сельсовет</t>
  </si>
  <si>
    <t>администрация Мокрушинского сельсовета</t>
  </si>
  <si>
    <t>Информация о распределении планируемых расходов  
по отдельным мероприятиям программы, подпрограммам муниципальной программы Мокрушинского сельсовета</t>
  </si>
  <si>
    <t>Приложение № 3
к Паспорту муниципальной программы Мокрушинского сельсовета</t>
  </si>
  <si>
    <t>1.3.1.организация работ в области жкх</t>
  </si>
  <si>
    <t>0502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</si>
</sst>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_-* #,##0.0_р_._-;\-* #,##0.0_р_._-;_-* &quot;-&quot;?_р_.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_-* #,##0.0\ _₽_-;\-* #,##0.0\ _₽_-;_-* &quot;-&quot;?\ _₽_-;_-@_-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u val="single"/>
      <sz val="7"/>
      <color indexed="12"/>
      <name val="Arial Cyr"/>
      <family val="0"/>
    </font>
    <font>
      <u val="single"/>
      <sz val="7"/>
      <color indexed="36"/>
      <name val="Arial Cyr"/>
      <family val="0"/>
    </font>
    <font>
      <sz val="10"/>
      <color indexed="8"/>
      <name val="Arial Cyr"/>
      <family val="0"/>
    </font>
    <font>
      <sz val="12"/>
      <name val="Times New Roman"/>
      <family val="1"/>
    </font>
    <font>
      <b/>
      <sz val="12"/>
      <color indexed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3" fillId="0" borderId="0">
      <alignment/>
      <protection/>
    </xf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 wrapText="1"/>
    </xf>
    <xf numFmtId="173" fontId="2" fillId="0" borderId="0" xfId="0" applyNumberFormat="1" applyFont="1" applyAlignment="1">
      <alignment wrapText="1"/>
    </xf>
    <xf numFmtId="0" fontId="7" fillId="0" borderId="0" xfId="0" applyFont="1" applyAlignment="1">
      <alignment/>
    </xf>
    <xf numFmtId="173" fontId="7" fillId="0" borderId="0" xfId="0" applyNumberFormat="1" applyFont="1" applyAlignment="1">
      <alignment/>
    </xf>
    <xf numFmtId="0" fontId="8" fillId="0" borderId="10" xfId="0" applyFont="1" applyBorder="1" applyAlignment="1">
      <alignment vertical="top" wrapText="1"/>
    </xf>
    <xf numFmtId="0" fontId="8" fillId="0" borderId="0" xfId="0" applyFont="1" applyAlignment="1">
      <alignment wrapText="1"/>
    </xf>
    <xf numFmtId="0" fontId="8" fillId="0" borderId="10" xfId="0" applyFont="1" applyBorder="1" applyAlignment="1">
      <alignment horizontal="center" vertical="top" wrapText="1"/>
    </xf>
    <xf numFmtId="49" fontId="8" fillId="0" borderId="10" xfId="0" applyNumberFormat="1" applyFont="1" applyBorder="1" applyAlignment="1">
      <alignment horizontal="center" vertical="top" wrapText="1"/>
    </xf>
    <xf numFmtId="173" fontId="8" fillId="0" borderId="10" xfId="0" applyNumberFormat="1" applyFont="1" applyBorder="1" applyAlignment="1">
      <alignment horizontal="right" vertical="top" wrapText="1"/>
    </xf>
    <xf numFmtId="0" fontId="8" fillId="0" borderId="10" xfId="0" applyFont="1" applyBorder="1" applyAlignment="1">
      <alignment horizontal="left" vertical="top" wrapText="1" indent="3"/>
    </xf>
    <xf numFmtId="0" fontId="2" fillId="0" borderId="10" xfId="0" applyFont="1" applyBorder="1" applyAlignment="1">
      <alignment wrapText="1"/>
    </xf>
    <xf numFmtId="49" fontId="2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0" xfId="0" applyFont="1" applyBorder="1" applyAlignment="1">
      <alignment vertical="top" wrapText="1"/>
    </xf>
    <xf numFmtId="173" fontId="9" fillId="0" borderId="10" xfId="0" applyNumberFormat="1" applyFont="1" applyBorder="1" applyAlignment="1">
      <alignment horizontal="right" vertical="top" wrapText="1"/>
    </xf>
    <xf numFmtId="0" fontId="9" fillId="0" borderId="10" xfId="0" applyFont="1" applyBorder="1" applyAlignment="1">
      <alignment horizontal="center" wrapText="1"/>
    </xf>
    <xf numFmtId="174" fontId="9" fillId="0" borderId="10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16" fontId="2" fillId="0" borderId="10" xfId="0" applyNumberFormat="1" applyFont="1" applyBorder="1" applyAlignment="1">
      <alignment wrapText="1"/>
    </xf>
    <xf numFmtId="174" fontId="9" fillId="0" borderId="10" xfId="0" applyNumberFormat="1" applyFont="1" applyBorder="1" applyAlignment="1">
      <alignment horizontal="center" vertical="center" wrapText="1"/>
    </xf>
    <xf numFmtId="173" fontId="9" fillId="0" borderId="10" xfId="0" applyNumberFormat="1" applyFont="1" applyBorder="1" applyAlignment="1">
      <alignment vertical="center" wrapText="1"/>
    </xf>
    <xf numFmtId="0" fontId="8" fillId="0" borderId="0" xfId="0" applyFont="1" applyAlignment="1">
      <alignment horizontal="center" wrapText="1"/>
    </xf>
    <xf numFmtId="0" fontId="0" fillId="0" borderId="0" xfId="0" applyAlignment="1">
      <alignment/>
    </xf>
    <xf numFmtId="0" fontId="8" fillId="0" borderId="11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left" vertical="top" wrapText="1"/>
    </xf>
    <xf numFmtId="0" fontId="8" fillId="0" borderId="13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2" fillId="0" borderId="16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8" fillId="0" borderId="16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0" fontId="8" fillId="0" borderId="0" xfId="0" applyFont="1" applyAlignment="1">
      <alignment horizontal="left" wrapText="1"/>
    </xf>
    <xf numFmtId="0" fontId="8" fillId="0" borderId="16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8" fillId="0" borderId="11" xfId="0" applyFont="1" applyBorder="1" applyAlignment="1">
      <alignment vertical="top" wrapText="1"/>
    </xf>
    <xf numFmtId="0" fontId="8" fillId="0" borderId="12" xfId="0" applyFont="1" applyBorder="1" applyAlignment="1">
      <alignment vertical="top" wrapText="1"/>
    </xf>
    <xf numFmtId="0" fontId="8" fillId="0" borderId="13" xfId="0" applyFont="1" applyBorder="1" applyAlignment="1">
      <alignment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2" fillId="0" borderId="16" xfId="0" applyFont="1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externalLink" Target="externalLinks/externalLink13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nts4\userland\&#1041;&#1072;&#1083;&#1072;&#1085;&#1089;\An(EsMon)\SC_W\&#1055;&#1088;&#1086;&#1075;&#1085;&#1086;&#1079;\&#1055;&#1088;&#1086;&#1075;05_00(27.06)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nts4\userland\&#1041;&#1072;&#1083;&#1072;&#1085;&#1089;\An(EsMon)\7.02.01\V&#1045;&#1052;_2001.5.02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nts4\userland\SC_W\&#1055;&#1088;&#1086;&#1075;&#1085;&#1086;&#1079;\&#1055;&#1088;&#1086;&#1075;05_00(27.06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anova\ira_send\&#1045;&#1057;&#1052;&#1054;&#1053;2002\&#1052;&#1072;&#1090;&#1077;&#1088;&#1086;&#1074;-03.01.02\&#1041;&#1072;&#1083;&#1072;&#1085;&#1089;\An(EsMon)\&#1061;&#1072;&#1085;&#1086;&#1074;&#1072;\&#1043;&#1088;(27.07.00)5&#1061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70;&#1088;&#1100;&#1077;&#1074;&#1072;\Application%20Data\Microsoft\Excel\&#1057;&#1069;&#1056;\&#1050;&#1051;&#1040;&#1057;&#1057;&#1048;&#1060;&#1048;&#1050;&#1040;&#1062;&#1048;&#1071;-&#1043;&#1055;%202014-2016(&#1087;&#1086;&#1089;&#1083;&#1077;%20&#1082;&#1086;&#1085;&#1089;&#1091;&#1083;&#1100;&#1090;&#1072;&#1094;&#1080;&#1080;)%20(&#1087;&#1086;&#1076;%20&#1083;&#1080;&#1084;&#1080;&#1090;)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nts4\userland\&#1041;&#1072;&#1083;&#1072;&#1085;&#1089;\An(EsMon)\7.02.01\SC_W\&#1055;&#1088;&#1086;&#1075;&#1085;&#1086;&#1079;\&#1055;&#1088;&#1086;&#1075;05_00(27.06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nts4\userland\&#1041;&#1072;&#1083;&#1072;&#1085;&#1089;\An(EsMon)\7.02.01\&#1061;&#1072;&#1085;&#1086;&#1074;&#1072;\&#1043;&#1088;(27.07.00)5&#1061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nts4\userland\&#1041;&#1072;&#1083;&#1072;&#1085;&#1089;\An(EsMon)\&#1061;&#1072;&#1085;&#1086;&#1074;&#1072;\&#1043;&#1088;(27.07.00)5&#1061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anova\ira_send\&#1045;&#1057;&#1052;&#1054;&#1053;2002\&#1052;&#1072;&#1090;&#1077;&#1088;&#1086;&#1074;-03.01.02\&#1041;&#1072;&#1083;&#1072;&#1085;&#1089;\An(EsMon)\7.02.01\&#1061;&#1072;&#1085;&#1086;&#1074;&#1072;\&#1043;&#1088;(27.07.00)5&#1061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anova\ira_send\&#1045;&#1057;&#1052;&#1054;&#1053;2002\&#1052;&#1072;&#1090;&#1077;&#1088;&#1086;&#1074;-03.01.02\&#1041;&#1072;&#1083;&#1072;&#1085;&#1089;\An(EsMon)\7.02.01\SC_W\&#1055;&#1088;&#1086;&#1075;&#1085;&#1086;&#1079;\&#1055;&#1088;&#1086;&#1075;05_00(27.06)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anova\ira_send\&#1045;&#1057;&#1052;&#1054;&#1053;2002\&#1052;&#1072;&#1090;&#1077;&#1088;&#1086;&#1074;-03.01.02\&#1041;&#1072;&#1083;&#1072;&#1085;&#1089;\An(EsMon)\SC_W\&#1055;&#1088;&#1086;&#1075;&#1085;&#1086;&#1079;\&#1055;&#1088;&#1086;&#1075;05_00(27.06)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nts4\userland\&#1061;&#1072;&#1085;&#1086;&#1074;&#1072;\&#1043;&#1088;(27.07.00)5&#1061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91;&#1088;&#1072;&#1085;&#1086;&#1074;\Pr(2000)Tabl\9&#1072;&#1087;&#1088;2003\V&#1094;&#1077;&#1083;2.1_2002.1.04.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2002(v2)"/>
      <sheetName val="I"/>
      <sheetName val="Печv1"/>
      <sheetName val="Печv2 "/>
      <sheetName val="ПечМОНv1"/>
      <sheetName val="2002_v1_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ГП-ПП"/>
      <sheetName val="ПП1"/>
      <sheetName val="ПП2"/>
      <sheetName val="ПП3"/>
      <sheetName val="ПП4"/>
      <sheetName val="ПП5"/>
      <sheetName val="ГП-ГЗ"/>
      <sheetName val="АНАЛИЗ ЛИМИТОВ"/>
      <sheetName val="СВЕРКА гз"/>
      <sheetName val="классиф"/>
      <sheetName val="ПП4от Минэка"/>
    </sheetNames>
    <sheetDataSet>
      <sheetData sheetId="3">
        <row r="85">
          <cell r="J85">
            <v>6929</v>
          </cell>
          <cell r="K85">
            <v>6929</v>
          </cell>
          <cell r="L85">
            <v>6929</v>
          </cell>
        </row>
        <row r="98">
          <cell r="J98">
            <v>2487.9</v>
          </cell>
          <cell r="K98">
            <v>2487.9</v>
          </cell>
          <cell r="L98">
            <v>2487.9</v>
          </cell>
        </row>
        <row r="99">
          <cell r="J99">
            <v>607</v>
          </cell>
          <cell r="K99">
            <v>649.0999999999999</v>
          </cell>
          <cell r="L99">
            <v>649.0999999999999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2)"/>
      <sheetName val="2004(v2) "/>
      <sheetName val="Печ"/>
      <sheetName val="2002(v1) "/>
      <sheetName val="2004(v1)  "/>
      <sheetName val="2002-03(v2) "/>
      <sheetName val="2002-03(v1)  "/>
      <sheetName val="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L18"/>
  <sheetViews>
    <sheetView tabSelected="1" zoomScale="75" zoomScaleNormal="75" zoomScaleSheetLayoutView="100" zoomScalePageLayoutView="0" workbookViewId="0" topLeftCell="A1">
      <selection activeCell="F28" sqref="F28"/>
    </sheetView>
  </sheetViews>
  <sheetFormatPr defaultColWidth="9.00390625" defaultRowHeight="12.75" outlineLevelRow="1"/>
  <cols>
    <col min="1" max="1" width="18.125" style="3" customWidth="1"/>
    <col min="2" max="2" width="22.375" style="3" customWidth="1"/>
    <col min="3" max="3" width="49.375" style="3" customWidth="1"/>
    <col min="4" max="4" width="16.25390625" style="3" bestFit="1" customWidth="1"/>
    <col min="5" max="6" width="16.125" style="3" bestFit="1" customWidth="1"/>
    <col min="7" max="7" width="16.875" style="3" customWidth="1"/>
    <col min="8" max="10" width="13.75390625" style="3" hidden="1" customWidth="1"/>
    <col min="11" max="11" width="0" style="3" hidden="1" customWidth="1"/>
    <col min="12" max="12" width="12.125" style="3" bestFit="1" customWidth="1"/>
    <col min="13" max="16384" width="9.125" style="3" customWidth="1"/>
  </cols>
  <sheetData>
    <row r="1" spans="1:12" ht="49.5" customHeight="1">
      <c r="A1" s="6"/>
      <c r="B1" s="6"/>
      <c r="C1" s="6"/>
      <c r="D1" s="22" t="s">
        <v>67</v>
      </c>
      <c r="E1" s="22"/>
      <c r="F1" s="22"/>
      <c r="G1" s="22"/>
      <c r="H1" s="23"/>
      <c r="I1" s="23"/>
      <c r="J1" s="23"/>
      <c r="K1" s="23"/>
      <c r="L1" s="23"/>
    </row>
    <row r="2" spans="1:7" ht="60.75" customHeight="1">
      <c r="A2" s="22" t="s">
        <v>68</v>
      </c>
      <c r="B2" s="22"/>
      <c r="C2" s="22"/>
      <c r="D2" s="22"/>
      <c r="E2" s="22"/>
      <c r="F2" s="22"/>
      <c r="G2" s="22"/>
    </row>
    <row r="3" spans="1:7" ht="15.75">
      <c r="A3" s="6"/>
      <c r="B3" s="6"/>
      <c r="C3" s="6"/>
      <c r="D3" s="6"/>
      <c r="E3" s="6"/>
      <c r="F3" s="6"/>
      <c r="G3" s="6"/>
    </row>
    <row r="4" spans="1:7" ht="24.75" customHeight="1">
      <c r="A4" s="27" t="s">
        <v>43</v>
      </c>
      <c r="B4" s="27" t="s">
        <v>37</v>
      </c>
      <c r="C4" s="28" t="s">
        <v>1</v>
      </c>
      <c r="D4" s="29"/>
      <c r="E4" s="29"/>
      <c r="F4" s="29"/>
      <c r="G4" s="30"/>
    </row>
    <row r="5" spans="1:7" ht="57.75" customHeight="1">
      <c r="A5" s="27"/>
      <c r="B5" s="27"/>
      <c r="C5" s="28"/>
      <c r="D5" s="7" t="s">
        <v>31</v>
      </c>
      <c r="E5" s="7" t="s">
        <v>32</v>
      </c>
      <c r="F5" s="7" t="s">
        <v>33</v>
      </c>
      <c r="G5" s="7" t="s">
        <v>34</v>
      </c>
    </row>
    <row r="6" spans="1:12" ht="15.75" customHeight="1">
      <c r="A6" s="24" t="s">
        <v>36</v>
      </c>
      <c r="B6" s="24" t="s">
        <v>69</v>
      </c>
      <c r="C6" s="5" t="s">
        <v>38</v>
      </c>
      <c r="D6" s="9">
        <f>D9+D11+D12</f>
        <v>1777.7</v>
      </c>
      <c r="E6" s="9">
        <f>E8+E9+E10+E11+E12</f>
        <v>730.9999999999999</v>
      </c>
      <c r="F6" s="9">
        <f>F8+F9+F10+F11+F12</f>
        <v>4317.8</v>
      </c>
      <c r="G6" s="9">
        <f>D6+E6+F6</f>
        <v>6826.5</v>
      </c>
      <c r="L6" s="4"/>
    </row>
    <row r="7" spans="1:7" ht="15.75">
      <c r="A7" s="25"/>
      <c r="B7" s="25"/>
      <c r="C7" s="5" t="s">
        <v>39</v>
      </c>
      <c r="D7" s="9"/>
      <c r="E7" s="9"/>
      <c r="F7" s="9"/>
      <c r="G7" s="9"/>
    </row>
    <row r="8" spans="1:7" ht="15.75" outlineLevel="1">
      <c r="A8" s="25"/>
      <c r="B8" s="25"/>
      <c r="C8" s="10" t="s">
        <v>40</v>
      </c>
      <c r="D8" s="9"/>
      <c r="E8" s="9">
        <f>E14</f>
        <v>0</v>
      </c>
      <c r="F8" s="9">
        <f>F14</f>
        <v>0</v>
      </c>
      <c r="G8" s="9"/>
    </row>
    <row r="9" spans="1:10" ht="15.75" outlineLevel="1">
      <c r="A9" s="25"/>
      <c r="B9" s="25"/>
      <c r="C9" s="10" t="s">
        <v>41</v>
      </c>
      <c r="D9" s="9">
        <v>373.6</v>
      </c>
      <c r="E9" s="9">
        <v>121.8</v>
      </c>
      <c r="F9" s="9">
        <v>3713.3</v>
      </c>
      <c r="G9" s="9">
        <f>D9+E9+F9</f>
        <v>4208.7</v>
      </c>
      <c r="H9" s="4"/>
      <c r="I9" s="4"/>
      <c r="J9" s="4"/>
    </row>
    <row r="10" spans="1:7" ht="15.75" outlineLevel="1">
      <c r="A10" s="25"/>
      <c r="B10" s="25"/>
      <c r="C10" s="10" t="s">
        <v>44</v>
      </c>
      <c r="D10" s="9">
        <v>0</v>
      </c>
      <c r="E10" s="9">
        <v>0</v>
      </c>
      <c r="F10" s="9">
        <v>0</v>
      </c>
      <c r="G10" s="9">
        <f>G16</f>
        <v>0</v>
      </c>
    </row>
    <row r="11" spans="1:7" ht="15.75" outlineLevel="1">
      <c r="A11" s="25"/>
      <c r="B11" s="25"/>
      <c r="C11" s="10" t="s">
        <v>42</v>
      </c>
      <c r="D11" s="9">
        <v>1287.8</v>
      </c>
      <c r="E11" s="9">
        <v>492.9</v>
      </c>
      <c r="F11" s="9">
        <v>488.2</v>
      </c>
      <c r="G11" s="9">
        <f>+D11+E11+F11</f>
        <v>2268.8999999999996</v>
      </c>
    </row>
    <row r="12" spans="1:7" ht="15.75" outlineLevel="1">
      <c r="A12" s="25"/>
      <c r="B12" s="25"/>
      <c r="C12" s="10" t="s">
        <v>58</v>
      </c>
      <c r="D12" s="9">
        <v>116.3</v>
      </c>
      <c r="E12" s="9">
        <v>116.3</v>
      </c>
      <c r="F12" s="9">
        <v>116.3</v>
      </c>
      <c r="G12" s="9">
        <f>D12+E12+F12</f>
        <v>348.9</v>
      </c>
    </row>
    <row r="13" spans="1:7" ht="15.75">
      <c r="A13" s="25"/>
      <c r="B13" s="25"/>
      <c r="C13" s="5" t="s">
        <v>70</v>
      </c>
      <c r="D13" s="9">
        <f>D15+D17+D18</f>
        <v>1777.7</v>
      </c>
      <c r="E13" s="9">
        <f>E14+E15+E16+E17+E18</f>
        <v>730.9999999999999</v>
      </c>
      <c r="F13" s="9">
        <f>F14+F15+F16+F17+F18</f>
        <v>4317.8</v>
      </c>
      <c r="G13" s="9">
        <f>D13+E13+F13</f>
        <v>6826.5</v>
      </c>
    </row>
    <row r="14" spans="1:7" ht="15.75">
      <c r="A14" s="25"/>
      <c r="B14" s="25"/>
      <c r="C14" s="10" t="s">
        <v>40</v>
      </c>
      <c r="D14" s="9"/>
      <c r="E14" s="9">
        <v>0</v>
      </c>
      <c r="F14" s="9">
        <v>0</v>
      </c>
      <c r="G14" s="9">
        <f>SUM(D14:F14)</f>
        <v>0</v>
      </c>
    </row>
    <row r="15" spans="1:10" ht="15.75">
      <c r="A15" s="25"/>
      <c r="B15" s="25"/>
      <c r="C15" s="10" t="s">
        <v>41</v>
      </c>
      <c r="D15" s="9">
        <v>373.6</v>
      </c>
      <c r="E15" s="9">
        <v>121.8</v>
      </c>
      <c r="F15" s="9">
        <v>3713.3</v>
      </c>
      <c r="G15" s="9">
        <f>SUM(D15:F15)</f>
        <v>4208.7</v>
      </c>
      <c r="H15" s="4" t="e">
        <f>D15+#REF!+#REF!+#REF!+#REF!+#REF!</f>
        <v>#REF!</v>
      </c>
      <c r="I15" s="4" t="e">
        <f>E15+#REF!+#REF!+#REF!+#REF!+#REF!</f>
        <v>#REF!</v>
      </c>
      <c r="J15" s="4" t="e">
        <f>F15+#REF!+#REF!+#REF!+#REF!+#REF!</f>
        <v>#REF!</v>
      </c>
    </row>
    <row r="16" spans="1:10" ht="15.75">
      <c r="A16" s="25"/>
      <c r="B16" s="25"/>
      <c r="C16" s="10" t="s">
        <v>44</v>
      </c>
      <c r="D16" s="9">
        <v>0</v>
      </c>
      <c r="E16" s="9">
        <v>0</v>
      </c>
      <c r="F16" s="9">
        <v>0</v>
      </c>
      <c r="G16" s="9">
        <f>SUM(D16:F16)</f>
        <v>0</v>
      </c>
      <c r="H16" s="4" t="e">
        <f>H15-'прил.3'!J6</f>
        <v>#REF!</v>
      </c>
      <c r="I16" s="4" t="e">
        <f>I15-'прил.3'!K6</f>
        <v>#REF!</v>
      </c>
      <c r="J16" s="4" t="e">
        <f>J15-'прил.3'!L6</f>
        <v>#REF!</v>
      </c>
    </row>
    <row r="17" spans="1:7" ht="15.75">
      <c r="A17" s="25"/>
      <c r="B17" s="25"/>
      <c r="C17" s="10" t="s">
        <v>42</v>
      </c>
      <c r="D17" s="9">
        <v>1287.8</v>
      </c>
      <c r="E17" s="9">
        <v>492.9</v>
      </c>
      <c r="F17" s="9">
        <v>488.2</v>
      </c>
      <c r="G17" s="9">
        <f>D17+E17+F17</f>
        <v>2268.8999999999996</v>
      </c>
    </row>
    <row r="18" spans="1:7" ht="15.75">
      <c r="A18" s="26"/>
      <c r="B18" s="26"/>
      <c r="C18" s="10" t="s">
        <v>58</v>
      </c>
      <c r="D18" s="9">
        <v>116.3</v>
      </c>
      <c r="E18" s="9">
        <v>116.3</v>
      </c>
      <c r="F18" s="9">
        <v>116.3</v>
      </c>
      <c r="G18" s="9">
        <f>D18+E18+F18</f>
        <v>348.9</v>
      </c>
    </row>
  </sheetData>
  <sheetProtection/>
  <mergeCells count="8">
    <mergeCell ref="D1:L1"/>
    <mergeCell ref="B6:B18"/>
    <mergeCell ref="A6:A18"/>
    <mergeCell ref="A2:G2"/>
    <mergeCell ref="A4:A5"/>
    <mergeCell ref="B4:B5"/>
    <mergeCell ref="C4:C5"/>
    <mergeCell ref="D4:G4"/>
  </mergeCells>
  <printOptions/>
  <pageMargins left="0.7086614173228347" right="0.7086614173228347" top="0.7480314960629921" bottom="0.7480314960629921" header="0.31496062992125984" footer="0.31496062992125984"/>
  <pageSetup fitToHeight="13" fitToWidth="1"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T46"/>
  <sheetViews>
    <sheetView zoomScale="75" zoomScaleNormal="75" zoomScaleSheetLayoutView="70" zoomScalePageLayoutView="0" workbookViewId="0" topLeftCell="A8">
      <selection activeCell="A34" sqref="A34:M34"/>
    </sheetView>
  </sheetViews>
  <sheetFormatPr defaultColWidth="9.00390625" defaultRowHeight="12.75" outlineLevelCol="1"/>
  <cols>
    <col min="1" max="1" width="22.75390625" style="1" customWidth="1"/>
    <col min="2" max="2" width="23.125" style="1" customWidth="1"/>
    <col min="3" max="3" width="24.75390625" style="1" customWidth="1"/>
    <col min="4" max="4" width="8.00390625" style="1" customWidth="1"/>
    <col min="5" max="5" width="7.125" style="1" customWidth="1"/>
    <col min="6" max="6" width="3.25390625" style="1" customWidth="1"/>
    <col min="7" max="7" width="3.00390625" style="1" customWidth="1"/>
    <col min="8" max="8" width="5.875" style="1" customWidth="1"/>
    <col min="9" max="9" width="7.625" style="1" customWidth="1"/>
    <col min="10" max="10" width="16.25390625" style="1" bestFit="1" customWidth="1"/>
    <col min="11" max="12" width="16.125" style="1" bestFit="1" customWidth="1"/>
    <col min="13" max="13" width="17.375" style="1" customWidth="1"/>
    <col min="14" max="14" width="8.875" style="1" customWidth="1"/>
    <col min="15" max="15" width="16.25390625" style="1" hidden="1" customWidth="1" outlineLevel="1"/>
    <col min="16" max="17" width="16.125" style="1" hidden="1" customWidth="1" outlineLevel="1"/>
    <col min="18" max="18" width="0" style="1" hidden="1" customWidth="1" outlineLevel="1"/>
    <col min="19" max="19" width="9.125" style="1" customWidth="1" collapsed="1"/>
    <col min="20" max="20" width="13.875" style="1" bestFit="1" customWidth="1"/>
    <col min="21" max="16384" width="9.125" style="1" customWidth="1"/>
  </cols>
  <sheetData>
    <row r="1" spans="1:13" ht="57" customHeight="1">
      <c r="A1" s="6"/>
      <c r="B1" s="6"/>
      <c r="C1" s="6"/>
      <c r="D1" s="6"/>
      <c r="E1" s="6"/>
      <c r="F1" s="6"/>
      <c r="G1" s="6"/>
      <c r="H1" s="6"/>
      <c r="I1" s="40" t="s">
        <v>72</v>
      </c>
      <c r="J1" s="40"/>
      <c r="K1" s="40"/>
      <c r="L1" s="40"/>
      <c r="M1" s="40"/>
    </row>
    <row r="2" spans="1:13" ht="51" customHeight="1">
      <c r="A2" s="22" t="s">
        <v>71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7" ht="15.7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O3" s="1">
        <f>3273967.4+28000</f>
        <v>3301967.4</v>
      </c>
      <c r="P3" s="1">
        <v>3307058.1</v>
      </c>
      <c r="Q3" s="1">
        <v>2895283.8</v>
      </c>
    </row>
    <row r="4" spans="1:17" ht="34.5" customHeight="1">
      <c r="A4" s="27" t="s">
        <v>30</v>
      </c>
      <c r="B4" s="27" t="s">
        <v>6</v>
      </c>
      <c r="C4" s="27" t="s">
        <v>24</v>
      </c>
      <c r="D4" s="27" t="s">
        <v>25</v>
      </c>
      <c r="E4" s="27"/>
      <c r="F4" s="27"/>
      <c r="G4" s="27"/>
      <c r="H4" s="27"/>
      <c r="I4" s="27"/>
      <c r="J4" s="29"/>
      <c r="K4" s="29"/>
      <c r="L4" s="29"/>
      <c r="M4" s="30"/>
      <c r="O4" s="2">
        <f>J6</f>
        <v>1777.6999999999998</v>
      </c>
      <c r="P4" s="2">
        <f>K6</f>
        <v>731</v>
      </c>
      <c r="Q4" s="2">
        <f>L6</f>
        <v>4317.8</v>
      </c>
    </row>
    <row r="5" spans="1:17" ht="53.25" customHeight="1">
      <c r="A5" s="27"/>
      <c r="B5" s="27"/>
      <c r="C5" s="27"/>
      <c r="D5" s="7" t="s">
        <v>11</v>
      </c>
      <c r="E5" s="7" t="s">
        <v>12</v>
      </c>
      <c r="F5" s="41" t="s">
        <v>13</v>
      </c>
      <c r="G5" s="42"/>
      <c r="H5" s="43"/>
      <c r="I5" s="7" t="s">
        <v>14</v>
      </c>
      <c r="J5" s="7" t="s">
        <v>31</v>
      </c>
      <c r="K5" s="7" t="s">
        <v>32</v>
      </c>
      <c r="L5" s="7" t="s">
        <v>33</v>
      </c>
      <c r="M5" s="7" t="s">
        <v>34</v>
      </c>
      <c r="O5" s="2">
        <f>O3-O4</f>
        <v>3300189.6999999997</v>
      </c>
      <c r="P5" s="2">
        <f>P3-P4</f>
        <v>3306327.1</v>
      </c>
      <c r="Q5" s="2">
        <f>Q3-Q4</f>
        <v>2890966</v>
      </c>
    </row>
    <row r="6" spans="1:20" ht="47.25" customHeight="1">
      <c r="A6" s="44" t="s">
        <v>35</v>
      </c>
      <c r="B6" s="47" t="s">
        <v>69</v>
      </c>
      <c r="C6" s="5" t="s">
        <v>26</v>
      </c>
      <c r="D6" s="7">
        <v>825</v>
      </c>
      <c r="E6" s="8" t="s">
        <v>27</v>
      </c>
      <c r="F6" s="41" t="s">
        <v>27</v>
      </c>
      <c r="G6" s="42"/>
      <c r="H6" s="43"/>
      <c r="I6" s="7" t="s">
        <v>27</v>
      </c>
      <c r="J6" s="15">
        <f>J8</f>
        <v>1777.6999999999998</v>
      </c>
      <c r="K6" s="15">
        <f>K8</f>
        <v>731</v>
      </c>
      <c r="L6" s="15">
        <f>L8</f>
        <v>4317.8</v>
      </c>
      <c r="M6" s="15">
        <f>M8</f>
        <v>6826.499999999999</v>
      </c>
      <c r="T6" s="2"/>
    </row>
    <row r="7" spans="1:17" ht="15.75">
      <c r="A7" s="45"/>
      <c r="B7" s="48"/>
      <c r="C7" s="5" t="s">
        <v>28</v>
      </c>
      <c r="D7" s="7"/>
      <c r="E7" s="8"/>
      <c r="F7" s="41"/>
      <c r="G7" s="42"/>
      <c r="H7" s="43"/>
      <c r="I7" s="7"/>
      <c r="J7" s="9"/>
      <c r="K7" s="9"/>
      <c r="L7" s="9"/>
      <c r="M7" s="9"/>
      <c r="O7" s="2">
        <v>2809386.2</v>
      </c>
      <c r="P7" s="2">
        <v>2813055.3</v>
      </c>
      <c r="Q7" s="2">
        <v>2810976</v>
      </c>
    </row>
    <row r="8" spans="1:17" ht="34.5" customHeight="1">
      <c r="A8" s="46"/>
      <c r="B8" s="49"/>
      <c r="C8" s="5" t="s">
        <v>70</v>
      </c>
      <c r="D8" s="7">
        <v>825</v>
      </c>
      <c r="E8" s="8" t="s">
        <v>27</v>
      </c>
      <c r="F8" s="41" t="s">
        <v>27</v>
      </c>
      <c r="G8" s="42"/>
      <c r="H8" s="43"/>
      <c r="I8" s="7" t="s">
        <v>27</v>
      </c>
      <c r="J8" s="21">
        <f>J10+J11+J13+J14+J17+J21+J25+J26+J33+J35+J36+J37+J40+J42+J12+J32</f>
        <v>1777.6999999999998</v>
      </c>
      <c r="K8" s="21">
        <f>K10+K11+K13+K14+K17+K21+K25+K26+K33+K35+K36+K37+K40+K42+K12+K32</f>
        <v>731</v>
      </c>
      <c r="L8" s="21">
        <f>L10+L11+L13+L14+L17+L21+L25+L26+L33+L35+L36+L37+L40+L42+L12+L32</f>
        <v>4317.8</v>
      </c>
      <c r="M8" s="21">
        <f>M10+M11+M13+M14+M17+M21+M25+M26+M33+M35+M36+M37+M40+M42+M12+M32</f>
        <v>6826.499999999999</v>
      </c>
      <c r="O8" s="2">
        <f>J8-'[13]ПП3'!J85-'[13]ПП3'!J98-'[13]ПП3'!J99</f>
        <v>-8246.2</v>
      </c>
      <c r="P8" s="2">
        <f>K8-'[13]ПП3'!K85-'[13]ПП3'!K98-'[13]ПП3'!K99</f>
        <v>-9335</v>
      </c>
      <c r="Q8" s="2">
        <f>L8-'[13]ПП3'!L85-'[13]ПП3'!L98-'[13]ПП3'!L99</f>
        <v>-5748.200000000001</v>
      </c>
    </row>
    <row r="9" spans="1:13" ht="15.75" customHeight="1">
      <c r="A9" s="34" t="s">
        <v>2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6"/>
    </row>
    <row r="10" spans="1:13" ht="63">
      <c r="A10" s="11" t="s">
        <v>21</v>
      </c>
      <c r="B10" s="11"/>
      <c r="C10" s="5"/>
      <c r="D10" s="13">
        <v>825</v>
      </c>
      <c r="E10" s="12" t="s">
        <v>29</v>
      </c>
      <c r="F10" s="37" t="s">
        <v>27</v>
      </c>
      <c r="G10" s="38"/>
      <c r="H10" s="39"/>
      <c r="I10" s="13" t="s">
        <v>27</v>
      </c>
      <c r="J10" s="16">
        <v>748.5</v>
      </c>
      <c r="K10" s="16">
        <v>196.9</v>
      </c>
      <c r="L10" s="16">
        <v>3796.2</v>
      </c>
      <c r="M10" s="16">
        <f aca="true" t="shared" si="0" ref="M10:M15">J10+K10+L10</f>
        <v>4741.599999999999</v>
      </c>
    </row>
    <row r="11" spans="1:13" ht="47.25">
      <c r="A11" s="11" t="s">
        <v>8</v>
      </c>
      <c r="B11" s="11"/>
      <c r="C11" s="5"/>
      <c r="D11" s="13">
        <v>825</v>
      </c>
      <c r="E11" s="12" t="s">
        <v>19</v>
      </c>
      <c r="F11" s="37" t="s">
        <v>27</v>
      </c>
      <c r="G11" s="38"/>
      <c r="H11" s="39"/>
      <c r="I11" s="13" t="s">
        <v>27</v>
      </c>
      <c r="J11" s="16">
        <v>53</v>
      </c>
      <c r="K11" s="16">
        <v>53</v>
      </c>
      <c r="L11" s="16">
        <v>53</v>
      </c>
      <c r="M11" s="16">
        <f t="shared" si="0"/>
        <v>159</v>
      </c>
    </row>
    <row r="12" spans="1:13" ht="63">
      <c r="A12" s="11" t="s">
        <v>9</v>
      </c>
      <c r="B12" s="11"/>
      <c r="C12" s="5"/>
      <c r="D12" s="13">
        <v>825</v>
      </c>
      <c r="E12" s="12" t="s">
        <v>19</v>
      </c>
      <c r="F12" s="37" t="s">
        <v>27</v>
      </c>
      <c r="G12" s="38"/>
      <c r="H12" s="39"/>
      <c r="I12" s="13" t="s">
        <v>27</v>
      </c>
      <c r="J12" s="16">
        <v>426.5</v>
      </c>
      <c r="K12" s="16">
        <v>0</v>
      </c>
      <c r="L12" s="16">
        <v>0</v>
      </c>
      <c r="M12" s="16">
        <f t="shared" si="0"/>
        <v>426.5</v>
      </c>
    </row>
    <row r="13" spans="1:13" ht="63">
      <c r="A13" s="11" t="s">
        <v>9</v>
      </c>
      <c r="B13" s="11"/>
      <c r="C13" s="5"/>
      <c r="D13" s="13">
        <v>825</v>
      </c>
      <c r="E13" s="12" t="s">
        <v>19</v>
      </c>
      <c r="F13" s="37" t="s">
        <v>27</v>
      </c>
      <c r="G13" s="38"/>
      <c r="H13" s="39"/>
      <c r="I13" s="13" t="s">
        <v>27</v>
      </c>
      <c r="J13" s="17">
        <v>13</v>
      </c>
      <c r="K13" s="17"/>
      <c r="L13" s="17"/>
      <c r="M13" s="17">
        <f t="shared" si="0"/>
        <v>13</v>
      </c>
    </row>
    <row r="14" spans="1:13" ht="31.5">
      <c r="A14" s="11" t="s">
        <v>73</v>
      </c>
      <c r="B14" s="11"/>
      <c r="C14" s="5"/>
      <c r="D14" s="13">
        <v>825</v>
      </c>
      <c r="E14" s="12" t="s">
        <v>74</v>
      </c>
      <c r="F14" s="37" t="s">
        <v>27</v>
      </c>
      <c r="G14" s="38"/>
      <c r="H14" s="39"/>
      <c r="I14" s="13" t="s">
        <v>27</v>
      </c>
      <c r="J14" s="17">
        <v>48.7</v>
      </c>
      <c r="K14" s="17">
        <v>0</v>
      </c>
      <c r="L14" s="17">
        <v>0</v>
      </c>
      <c r="M14" s="17">
        <f t="shared" si="0"/>
        <v>48.7</v>
      </c>
    </row>
    <row r="15" spans="1:13" ht="49.5" customHeight="1">
      <c r="A15" s="11" t="s">
        <v>54</v>
      </c>
      <c r="B15" s="11"/>
      <c r="C15" s="5"/>
      <c r="D15" s="13">
        <v>825</v>
      </c>
      <c r="E15" s="12" t="s">
        <v>19</v>
      </c>
      <c r="F15" s="37" t="s">
        <v>27</v>
      </c>
      <c r="G15" s="38"/>
      <c r="H15" s="39"/>
      <c r="I15" s="13" t="s">
        <v>27</v>
      </c>
      <c r="J15" s="17">
        <v>0</v>
      </c>
      <c r="K15" s="17">
        <v>0</v>
      </c>
      <c r="L15" s="17">
        <v>0</v>
      </c>
      <c r="M15" s="17">
        <f t="shared" si="0"/>
        <v>0</v>
      </c>
    </row>
    <row r="16" spans="1:13" ht="15.75" customHeight="1">
      <c r="A16" s="34" t="s">
        <v>20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6"/>
    </row>
    <row r="17" spans="1:20" ht="47.25">
      <c r="A17" s="11" t="s">
        <v>65</v>
      </c>
      <c r="B17" s="11"/>
      <c r="C17" s="5"/>
      <c r="D17" s="13">
        <v>825</v>
      </c>
      <c r="E17" s="12" t="s">
        <v>19</v>
      </c>
      <c r="F17" s="37" t="s">
        <v>27</v>
      </c>
      <c r="G17" s="38"/>
      <c r="H17" s="39"/>
      <c r="I17" s="13" t="s">
        <v>27</v>
      </c>
      <c r="J17" s="17">
        <v>5</v>
      </c>
      <c r="K17" s="17">
        <v>5</v>
      </c>
      <c r="L17" s="17">
        <v>5</v>
      </c>
      <c r="M17" s="17">
        <f>J17+K17+L17</f>
        <v>15</v>
      </c>
      <c r="T17" s="14"/>
    </row>
    <row r="18" spans="1:20" ht="15.75">
      <c r="A18" s="34" t="s">
        <v>62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6"/>
      <c r="T18" s="14"/>
    </row>
    <row r="19" spans="1:20" ht="99" customHeight="1">
      <c r="A19" s="11" t="s">
        <v>46</v>
      </c>
      <c r="B19" s="11"/>
      <c r="C19" s="5"/>
      <c r="D19" s="7">
        <v>825</v>
      </c>
      <c r="E19" s="12" t="s">
        <v>19</v>
      </c>
      <c r="F19" s="37" t="s">
        <v>27</v>
      </c>
      <c r="G19" s="38"/>
      <c r="H19" s="39"/>
      <c r="I19" s="13" t="s">
        <v>27</v>
      </c>
      <c r="J19" s="16">
        <v>0</v>
      </c>
      <c r="K19" s="16">
        <v>0</v>
      </c>
      <c r="L19" s="16">
        <v>0</v>
      </c>
      <c r="M19" s="16">
        <f>J19+K19+L19</f>
        <v>0</v>
      </c>
      <c r="T19" s="14"/>
    </row>
    <row r="20" spans="1:20" ht="47.25">
      <c r="A20" s="11" t="s">
        <v>22</v>
      </c>
      <c r="B20" s="11"/>
      <c r="C20" s="11"/>
      <c r="D20" s="7">
        <v>825</v>
      </c>
      <c r="E20" s="12" t="s">
        <v>19</v>
      </c>
      <c r="F20" s="37" t="s">
        <v>27</v>
      </c>
      <c r="G20" s="38"/>
      <c r="H20" s="39"/>
      <c r="I20" s="13" t="s">
        <v>27</v>
      </c>
      <c r="J20" s="16">
        <v>0</v>
      </c>
      <c r="K20" s="17">
        <v>0</v>
      </c>
      <c r="L20" s="17">
        <v>0</v>
      </c>
      <c r="M20" s="17">
        <f>J20+K20</f>
        <v>0</v>
      </c>
      <c r="T20" s="14"/>
    </row>
    <row r="21" spans="1:20" ht="94.5">
      <c r="A21" s="11" t="s">
        <v>23</v>
      </c>
      <c r="B21" s="11"/>
      <c r="C21" s="11"/>
      <c r="D21" s="7">
        <v>825</v>
      </c>
      <c r="E21" s="12" t="s">
        <v>19</v>
      </c>
      <c r="F21" s="37" t="s">
        <v>27</v>
      </c>
      <c r="G21" s="38"/>
      <c r="H21" s="39"/>
      <c r="I21" s="13" t="s">
        <v>27</v>
      </c>
      <c r="J21" s="16">
        <v>29.1</v>
      </c>
      <c r="K21" s="16">
        <v>29.1</v>
      </c>
      <c r="L21" s="16">
        <v>29.1</v>
      </c>
      <c r="M21" s="16">
        <f>J21+K21+L21</f>
        <v>87.30000000000001</v>
      </c>
      <c r="T21" s="14"/>
    </row>
    <row r="22" spans="1:20" ht="63">
      <c r="A22" s="11" t="s">
        <v>45</v>
      </c>
      <c r="B22" s="11"/>
      <c r="C22" s="11"/>
      <c r="D22" s="7">
        <v>825</v>
      </c>
      <c r="E22" s="12" t="s">
        <v>19</v>
      </c>
      <c r="F22" s="37"/>
      <c r="G22" s="38"/>
      <c r="H22" s="39"/>
      <c r="I22" s="13"/>
      <c r="J22" s="16">
        <v>0</v>
      </c>
      <c r="K22" s="16">
        <v>0</v>
      </c>
      <c r="L22" s="16">
        <v>0</v>
      </c>
      <c r="M22" s="16">
        <f>J22+K22+L22</f>
        <v>0</v>
      </c>
      <c r="T22" s="14"/>
    </row>
    <row r="23" spans="1:20" ht="31.5">
      <c r="A23" s="11" t="s">
        <v>47</v>
      </c>
      <c r="B23" s="11"/>
      <c r="C23" s="11"/>
      <c r="D23" s="7">
        <v>825</v>
      </c>
      <c r="E23" s="12" t="s">
        <v>19</v>
      </c>
      <c r="F23" s="37"/>
      <c r="G23" s="38"/>
      <c r="H23" s="39"/>
      <c r="I23" s="13"/>
      <c r="J23" s="16">
        <v>0</v>
      </c>
      <c r="K23" s="16">
        <v>0</v>
      </c>
      <c r="L23" s="16">
        <v>0</v>
      </c>
      <c r="M23" s="16">
        <f>J23+K23+L23</f>
        <v>0</v>
      </c>
      <c r="T23" s="14"/>
    </row>
    <row r="24" spans="1:20" ht="15.75">
      <c r="A24" s="34" t="s">
        <v>7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6"/>
      <c r="T24" s="14"/>
    </row>
    <row r="25" spans="1:20" ht="48.75" customHeight="1">
      <c r="A25" s="11" t="s">
        <v>5</v>
      </c>
      <c r="B25" s="11"/>
      <c r="C25" s="11"/>
      <c r="D25" s="7">
        <v>825</v>
      </c>
      <c r="E25" s="12" t="s">
        <v>4</v>
      </c>
      <c r="F25" s="37" t="s">
        <v>27</v>
      </c>
      <c r="G25" s="38"/>
      <c r="H25" s="39"/>
      <c r="I25" s="13" t="s">
        <v>27</v>
      </c>
      <c r="J25" s="17">
        <v>128.2</v>
      </c>
      <c r="K25" s="17">
        <v>121.8</v>
      </c>
      <c r="L25" s="17">
        <v>121.8</v>
      </c>
      <c r="M25" s="17">
        <f>J25+K25+L25</f>
        <v>371.8</v>
      </c>
      <c r="T25" s="14"/>
    </row>
    <row r="26" spans="1:20" ht="63" customHeight="1">
      <c r="A26" s="11" t="s">
        <v>66</v>
      </c>
      <c r="B26" s="11"/>
      <c r="C26" s="11"/>
      <c r="D26" s="7">
        <v>825</v>
      </c>
      <c r="E26" s="12" t="s">
        <v>18</v>
      </c>
      <c r="F26" s="37" t="s">
        <v>27</v>
      </c>
      <c r="G26" s="38"/>
      <c r="H26" s="39"/>
      <c r="I26" s="13" t="s">
        <v>27</v>
      </c>
      <c r="J26" s="17">
        <v>1</v>
      </c>
      <c r="K26" s="17">
        <v>1</v>
      </c>
      <c r="L26" s="17">
        <v>1</v>
      </c>
      <c r="M26" s="17">
        <f>J26+K26+L26</f>
        <v>3</v>
      </c>
      <c r="T26" s="14"/>
    </row>
    <row r="27" spans="1:20" ht="79.5" customHeight="1">
      <c r="A27" s="11" t="s">
        <v>3</v>
      </c>
      <c r="B27" s="11"/>
      <c r="C27" s="11"/>
      <c r="D27" s="7">
        <v>825</v>
      </c>
      <c r="E27" s="12" t="s">
        <v>29</v>
      </c>
      <c r="F27" s="37" t="s">
        <v>27</v>
      </c>
      <c r="G27" s="38"/>
      <c r="H27" s="39"/>
      <c r="I27" s="13" t="s">
        <v>27</v>
      </c>
      <c r="J27" s="17">
        <v>0</v>
      </c>
      <c r="K27" s="17">
        <v>0</v>
      </c>
      <c r="L27" s="17">
        <v>0</v>
      </c>
      <c r="M27" s="17">
        <f>J27+K27+L27</f>
        <v>0</v>
      </c>
      <c r="T27" s="14"/>
    </row>
    <row r="28" spans="1:20" ht="15.75">
      <c r="A28" s="34" t="s">
        <v>15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6"/>
      <c r="T28" s="14"/>
    </row>
    <row r="29" spans="1:20" ht="47.25">
      <c r="A29" s="11" t="s">
        <v>48</v>
      </c>
      <c r="B29" s="11"/>
      <c r="C29" s="11"/>
      <c r="D29" s="7">
        <v>825</v>
      </c>
      <c r="E29" s="12" t="s">
        <v>0</v>
      </c>
      <c r="F29" s="37" t="s">
        <v>27</v>
      </c>
      <c r="G29" s="38"/>
      <c r="H29" s="39"/>
      <c r="I29" s="13" t="s">
        <v>27</v>
      </c>
      <c r="J29" s="17"/>
      <c r="K29" s="17"/>
      <c r="L29" s="17"/>
      <c r="M29" s="17">
        <f>J29+K29+L29</f>
        <v>0</v>
      </c>
      <c r="T29" s="14"/>
    </row>
    <row r="30" spans="1:20" ht="15.75">
      <c r="A30" s="11" t="s">
        <v>16</v>
      </c>
      <c r="B30" s="11"/>
      <c r="C30" s="11"/>
      <c r="D30" s="7">
        <v>825</v>
      </c>
      <c r="E30" s="12" t="s">
        <v>0</v>
      </c>
      <c r="F30" s="37" t="s">
        <v>27</v>
      </c>
      <c r="G30" s="38"/>
      <c r="H30" s="39"/>
      <c r="I30" s="13" t="s">
        <v>27</v>
      </c>
      <c r="J30" s="16"/>
      <c r="K30" s="16"/>
      <c r="L30" s="16"/>
      <c r="M30" s="17">
        <f>J30+K30+L30</f>
        <v>0</v>
      </c>
      <c r="T30" s="14"/>
    </row>
    <row r="31" spans="1:20" ht="47.25" customHeight="1" hidden="1">
      <c r="A31" s="11" t="s">
        <v>17</v>
      </c>
      <c r="B31" s="11"/>
      <c r="C31" s="11"/>
      <c r="D31" s="7">
        <v>836</v>
      </c>
      <c r="E31" s="12" t="s">
        <v>0</v>
      </c>
      <c r="F31" s="37" t="s">
        <v>27</v>
      </c>
      <c r="G31" s="38"/>
      <c r="H31" s="39"/>
      <c r="I31" s="13" t="s">
        <v>27</v>
      </c>
      <c r="J31" s="17"/>
      <c r="K31" s="17"/>
      <c r="L31" s="17"/>
      <c r="M31" s="17">
        <f>J31+K31+L31</f>
        <v>0</v>
      </c>
      <c r="T31" s="14"/>
    </row>
    <row r="32" spans="1:20" ht="50.25" customHeight="1">
      <c r="A32" s="11" t="s">
        <v>10</v>
      </c>
      <c r="B32" s="11"/>
      <c r="C32" s="11"/>
      <c r="D32" s="7">
        <v>825</v>
      </c>
      <c r="E32" s="12" t="s">
        <v>0</v>
      </c>
      <c r="F32" s="37" t="s">
        <v>27</v>
      </c>
      <c r="G32" s="38"/>
      <c r="H32" s="39"/>
      <c r="I32" s="13" t="s">
        <v>27</v>
      </c>
      <c r="J32" s="17">
        <v>38.6</v>
      </c>
      <c r="K32" s="17">
        <v>38.6</v>
      </c>
      <c r="L32" s="17">
        <v>38.6</v>
      </c>
      <c r="M32" s="17">
        <f>J32+K32+L32</f>
        <v>115.80000000000001</v>
      </c>
      <c r="T32" s="14"/>
    </row>
    <row r="33" spans="1:20" ht="24" customHeight="1">
      <c r="A33" s="11" t="s">
        <v>59</v>
      </c>
      <c r="B33" s="11"/>
      <c r="C33" s="11"/>
      <c r="D33" s="7">
        <v>825</v>
      </c>
      <c r="E33" s="12" t="s">
        <v>60</v>
      </c>
      <c r="F33" s="37" t="s">
        <v>61</v>
      </c>
      <c r="G33" s="50"/>
      <c r="H33" s="51"/>
      <c r="I33" s="13" t="s">
        <v>27</v>
      </c>
      <c r="J33" s="20">
        <v>4.8</v>
      </c>
      <c r="K33" s="20">
        <v>4.3</v>
      </c>
      <c r="L33" s="20">
        <v>4.3</v>
      </c>
      <c r="M33" s="17">
        <f>J33+K33+L33</f>
        <v>13.399999999999999</v>
      </c>
      <c r="T33" s="14"/>
    </row>
    <row r="34" spans="1:20" ht="15.75">
      <c r="A34" s="34" t="s">
        <v>49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6"/>
      <c r="T34" s="14"/>
    </row>
    <row r="35" spans="1:20" ht="47.25">
      <c r="A35" s="11" t="s">
        <v>50</v>
      </c>
      <c r="B35" s="11"/>
      <c r="C35" s="11"/>
      <c r="D35" s="11">
        <v>825</v>
      </c>
      <c r="E35" s="12" t="s">
        <v>52</v>
      </c>
      <c r="F35" s="31"/>
      <c r="G35" s="32"/>
      <c r="H35" s="33"/>
      <c r="I35" s="11"/>
      <c r="J35" s="16">
        <v>0</v>
      </c>
      <c r="K35" s="16">
        <v>0</v>
      </c>
      <c r="L35" s="16">
        <v>0</v>
      </c>
      <c r="M35" s="16">
        <f>J35+K35+L35</f>
        <v>0</v>
      </c>
      <c r="T35" s="14"/>
    </row>
    <row r="36" spans="1:20" ht="56.25" customHeight="1">
      <c r="A36" s="11" t="s">
        <v>51</v>
      </c>
      <c r="B36" s="11"/>
      <c r="C36" s="11"/>
      <c r="D36" s="11">
        <v>825</v>
      </c>
      <c r="E36" s="12" t="s">
        <v>52</v>
      </c>
      <c r="F36" s="31"/>
      <c r="G36" s="32"/>
      <c r="H36" s="33"/>
      <c r="I36" s="11"/>
      <c r="J36" s="16">
        <v>116.3</v>
      </c>
      <c r="K36" s="16">
        <v>116.3</v>
      </c>
      <c r="L36" s="16">
        <v>116.3</v>
      </c>
      <c r="M36" s="16">
        <f>J36+K36+L36</f>
        <v>348.9</v>
      </c>
      <c r="T36" s="14"/>
    </row>
    <row r="37" spans="1:20" ht="47.25">
      <c r="A37" s="11" t="s">
        <v>50</v>
      </c>
      <c r="B37" s="11"/>
      <c r="C37" s="11"/>
      <c r="D37" s="11">
        <v>825</v>
      </c>
      <c r="E37" s="12" t="s">
        <v>53</v>
      </c>
      <c r="F37" s="31"/>
      <c r="G37" s="32"/>
      <c r="H37" s="33"/>
      <c r="I37" s="11"/>
      <c r="J37" s="16">
        <v>0</v>
      </c>
      <c r="K37" s="16">
        <v>0</v>
      </c>
      <c r="L37" s="16">
        <v>0</v>
      </c>
      <c r="M37" s="16">
        <f>J37+K37+L37</f>
        <v>0</v>
      </c>
      <c r="T37" s="14"/>
    </row>
    <row r="38" spans="1:13" ht="51" customHeight="1">
      <c r="A38" s="11" t="s">
        <v>51</v>
      </c>
      <c r="B38" s="11"/>
      <c r="C38" s="11"/>
      <c r="D38" s="11">
        <v>825</v>
      </c>
      <c r="E38" s="12" t="s">
        <v>53</v>
      </c>
      <c r="F38" s="31"/>
      <c r="G38" s="32"/>
      <c r="H38" s="33"/>
      <c r="I38" s="11"/>
      <c r="J38" s="16"/>
      <c r="K38" s="16"/>
      <c r="L38" s="16"/>
      <c r="M38" s="16">
        <f>J38+K38+L38</f>
        <v>0</v>
      </c>
    </row>
    <row r="39" spans="1:13" ht="15.75">
      <c r="A39" s="34" t="s">
        <v>55</v>
      </c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6"/>
    </row>
    <row r="40" spans="1:13" ht="63">
      <c r="A40" s="11" t="s">
        <v>56</v>
      </c>
      <c r="B40" s="11"/>
      <c r="C40" s="11"/>
      <c r="D40" s="11">
        <v>825</v>
      </c>
      <c r="E40" s="12" t="s">
        <v>57</v>
      </c>
      <c r="F40" s="31"/>
      <c r="G40" s="32"/>
      <c r="H40" s="33"/>
      <c r="I40" s="11"/>
      <c r="J40" s="16">
        <v>114</v>
      </c>
      <c r="K40" s="16">
        <v>114</v>
      </c>
      <c r="L40" s="16">
        <v>101.5</v>
      </c>
      <c r="M40" s="16">
        <f>J40+K40+L40</f>
        <v>329.5</v>
      </c>
    </row>
    <row r="41" spans="1:13" ht="15.75">
      <c r="A41" s="52" t="s">
        <v>63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4"/>
    </row>
    <row r="42" spans="1:13" ht="15.75">
      <c r="A42" s="19">
        <v>42743</v>
      </c>
      <c r="B42" s="11"/>
      <c r="C42" s="11"/>
      <c r="D42" s="11">
        <v>825</v>
      </c>
      <c r="E42" s="12" t="s">
        <v>64</v>
      </c>
      <c r="F42" s="31"/>
      <c r="G42" s="32"/>
      <c r="H42" s="33"/>
      <c r="I42" s="11"/>
      <c r="J42" s="16">
        <v>51</v>
      </c>
      <c r="K42" s="16">
        <v>51</v>
      </c>
      <c r="L42" s="16">
        <v>51</v>
      </c>
      <c r="M42" s="16">
        <f>SUM(J42+K42+L42)</f>
        <v>153</v>
      </c>
    </row>
    <row r="44" ht="15.75">
      <c r="L44" s="18"/>
    </row>
    <row r="45" ht="15.75">
      <c r="L45" s="18"/>
    </row>
    <row r="46" ht="15.75">
      <c r="L46" s="18"/>
    </row>
  </sheetData>
  <sheetProtection/>
  <mergeCells count="47">
    <mergeCell ref="F38:H38"/>
    <mergeCell ref="F40:H40"/>
    <mergeCell ref="A39:M39"/>
    <mergeCell ref="A41:M41"/>
    <mergeCell ref="F35:H35"/>
    <mergeCell ref="F36:H36"/>
    <mergeCell ref="F37:H37"/>
    <mergeCell ref="F30:H30"/>
    <mergeCell ref="F31:H31"/>
    <mergeCell ref="F22:H22"/>
    <mergeCell ref="F23:H23"/>
    <mergeCell ref="F33:H33"/>
    <mergeCell ref="F29:H29"/>
    <mergeCell ref="A24:M24"/>
    <mergeCell ref="F25:H25"/>
    <mergeCell ref="F32:H32"/>
    <mergeCell ref="A6:A8"/>
    <mergeCell ref="B6:B8"/>
    <mergeCell ref="F6:H6"/>
    <mergeCell ref="F7:H7"/>
    <mergeCell ref="F8:H8"/>
    <mergeCell ref="A18:M18"/>
    <mergeCell ref="F12:H12"/>
    <mergeCell ref="F19:H19"/>
    <mergeCell ref="F26:H26"/>
    <mergeCell ref="F27:H27"/>
    <mergeCell ref="F21:H21"/>
    <mergeCell ref="A28:M28"/>
    <mergeCell ref="F13:H13"/>
    <mergeCell ref="F20:H20"/>
    <mergeCell ref="I1:M1"/>
    <mergeCell ref="A2:M2"/>
    <mergeCell ref="A4:A5"/>
    <mergeCell ref="B4:B5"/>
    <mergeCell ref="C4:C5"/>
    <mergeCell ref="D4:I4"/>
    <mergeCell ref="F5:H5"/>
    <mergeCell ref="F42:H42"/>
    <mergeCell ref="J4:M4"/>
    <mergeCell ref="A9:M9"/>
    <mergeCell ref="F10:H10"/>
    <mergeCell ref="F17:H17"/>
    <mergeCell ref="A16:M16"/>
    <mergeCell ref="F15:H15"/>
    <mergeCell ref="F14:H14"/>
    <mergeCell ref="F11:H11"/>
    <mergeCell ref="A34:M34"/>
  </mergeCells>
  <printOptions/>
  <pageMargins left="0.5511811023622047" right="0.3937007874015748" top="0.7480314960629921" bottom="0.5118110236220472" header="0.31496062992125984" footer="0.31496062992125984"/>
  <pageSetup fitToHeight="15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Александровна Юрьева</dc:creator>
  <cp:keywords/>
  <dc:description/>
  <cp:lastModifiedBy>admin</cp:lastModifiedBy>
  <cp:lastPrinted>2020-03-25T07:06:48Z</cp:lastPrinted>
  <dcterms:created xsi:type="dcterms:W3CDTF">2013-07-29T03:10:57Z</dcterms:created>
  <dcterms:modified xsi:type="dcterms:W3CDTF">2021-02-25T07:45:11Z</dcterms:modified>
  <cp:category/>
  <cp:version/>
  <cp:contentType/>
  <cp:contentStatus/>
</cp:coreProperties>
</file>