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281" windowWidth="15180" windowHeight="10920" tabRatio="588" activeTab="1"/>
  </bookViews>
  <sheets>
    <sheet name="таблица 1" sheetId="1" r:id="rId1"/>
    <sheet name="План ФХД АУ,БУ(расш.241)" sheetId="2" r:id="rId2"/>
  </sheets>
  <definedNames>
    <definedName name="_xlnm.Print_Area" localSheetId="0">'таблица 1'!$A$1:$H$74</definedName>
  </definedNames>
  <calcPr fullCalcOnLoad="1"/>
</workbook>
</file>

<file path=xl/sharedStrings.xml><?xml version="1.0" encoding="utf-8"?>
<sst xmlns="http://schemas.openxmlformats.org/spreadsheetml/2006/main" count="159" uniqueCount="85">
  <si>
    <t>тыс. рублей</t>
  </si>
  <si>
    <t>ПОКАЗАТЕЛИ</t>
  </si>
  <si>
    <t>Всего</t>
  </si>
  <si>
    <t>1. Заработная плата (211)</t>
  </si>
  <si>
    <t>3. Начисления на оплату труда (213)</t>
  </si>
  <si>
    <t>4. Услуги связи (221)</t>
  </si>
  <si>
    <t>5. Транспортные услуги (222)</t>
  </si>
  <si>
    <t>6. Коммунальные услуги (223)</t>
  </si>
  <si>
    <t>7. Арендная плата за пользование имуществом (224)</t>
  </si>
  <si>
    <t>8. Услуги по содержанию имущества (225)</t>
  </si>
  <si>
    <t>9. Прочие услуги (226)</t>
  </si>
  <si>
    <t>10. Обслуживание долговых обязательств (230)</t>
  </si>
  <si>
    <t>14. Прочие расходы (290)</t>
  </si>
  <si>
    <t>15. Увеличение стоимости основных средств (310)</t>
  </si>
  <si>
    <t>16. Увеличение стоимости нематериальных активов (320)</t>
  </si>
  <si>
    <t>17. Увеличение стоимости материальных запасов (340)</t>
  </si>
  <si>
    <t xml:space="preserve">2. Прочие выплаты (212) </t>
  </si>
  <si>
    <t>11. Безвозмездные и безвозвратные перечисления организациям (240) (стр.21+стр.22+стр.23+стр.24)</t>
  </si>
  <si>
    <t xml:space="preserve">           Налог на прибыль организаций</t>
  </si>
  <si>
    <t xml:space="preserve">           Налог на доходы физических лиц</t>
  </si>
  <si>
    <t xml:space="preserve">           Налог на имущество физических лиц</t>
  </si>
  <si>
    <t xml:space="preserve">           Земельный налог</t>
  </si>
  <si>
    <t xml:space="preserve">           Иные налоговые доходы</t>
  </si>
  <si>
    <t xml:space="preserve">           Неналоговые доходы</t>
  </si>
  <si>
    <t xml:space="preserve">           ФФП районов и городских округов (ЦСР 5160101)</t>
  </si>
  <si>
    <t xml:space="preserve">           ФФП поселений (ЦСР 5160102)</t>
  </si>
  <si>
    <t xml:space="preserve">           Дотация на сбалансированность (ЦСР 5170100, 5170200)</t>
  </si>
  <si>
    <t xml:space="preserve">           Субвенция муниципальным районам для предоставления дотации поселениям (ЦСР 5210255)</t>
  </si>
  <si>
    <t xml:space="preserve">       - субсидии транспортным предприятиям</t>
  </si>
  <si>
    <r>
      <t xml:space="preserve">           в том числе:</t>
    </r>
    <r>
      <rPr>
        <i/>
        <sz val="10"/>
        <rFont val="Times New Roman"/>
        <family val="1"/>
      </rPr>
      <t xml:space="preserve"> котельно-печное топливо (уголь, мазут и т.д.)</t>
    </r>
  </si>
  <si>
    <t xml:space="preserve">           Полученные кредиты</t>
  </si>
  <si>
    <t xml:space="preserve">           Погашенные кредиты</t>
  </si>
  <si>
    <t xml:space="preserve">           Возврат кредитов</t>
  </si>
  <si>
    <t xml:space="preserve">           Предоставление кредитов</t>
  </si>
  <si>
    <t xml:space="preserve">    Прочие источники</t>
  </si>
  <si>
    <t>13. Социальное обеспечение (260)</t>
  </si>
  <si>
    <t xml:space="preserve">    1. НАЛОГОВЫЕ И НЕНАЛОГОВЫЕ ДОХОДЫ, в том числе (стр.3+…+стр.8):</t>
  </si>
  <si>
    <t xml:space="preserve">    2. ФИНАНСОВАЯ ПОМОЩЬ, в том числе (стр.10+…+стр.13):</t>
  </si>
  <si>
    <t>Бюджетные ассигнования 
с учетом законопроекта</t>
  </si>
  <si>
    <r>
      <t xml:space="preserve">    I </t>
    </r>
    <r>
      <rPr>
        <sz val="10"/>
        <rFont val="Times New Roman"/>
        <family val="1"/>
      </rPr>
      <t>за счет субсидий, субвенций и иных межбюджетных трансфертов, имеющих целевое назначение, прочих безвозмездных поступлений (КБК 000207), безвозмездных поступлений от предпринимательской и иной приносящей доход деятельности (КБК 000303)</t>
    </r>
  </si>
  <si>
    <t>РАСХОДЫ, в том числе (стр.21+стр.22):</t>
  </si>
  <si>
    <r>
      <t xml:space="preserve">    II </t>
    </r>
    <r>
      <rPr>
        <sz val="10"/>
        <rFont val="Times New Roman"/>
        <family val="1"/>
      </rPr>
      <t>за счет собственных доходов, доходов от рыночных продаж товаров и услуг, финансовой помощи (стр.23+…+стр.33+стр.38+…+стр.43)</t>
    </r>
  </si>
  <si>
    <t xml:space="preserve">    Изменение остатков средств, в том числе (стр.48-стр.49):</t>
  </si>
  <si>
    <t xml:space="preserve">    Кредиты кредитных организаций, в том числе (стр.51-стр.52):</t>
  </si>
  <si>
    <t xml:space="preserve">    Бюджетные кредиты из краевого бюджета, в том числе (стр.54-стр55):</t>
  </si>
  <si>
    <t xml:space="preserve">    Бюджетные кредиты предоставленные, в том числе (стр.57-стр.58):</t>
  </si>
  <si>
    <t>ИСТОЧНИКИ ФИНАНСИРОВАНИЯ ДЕФИЦИТА (стр.47+стр.50+стр.53+стр.56+стр.59)</t>
  </si>
  <si>
    <t>Уменьшение 
(со знаком плюс)</t>
  </si>
  <si>
    <t>Увеличение
(со знаком плюс)</t>
  </si>
  <si>
    <r>
      <t xml:space="preserve">ДОХОДЫ БЮДЖЕТА, в том числе </t>
    </r>
    <r>
      <rPr>
        <sz val="10"/>
        <rFont val="Times New Roman"/>
        <family val="1"/>
      </rPr>
      <t>(стр.2+стр.9+стр.14+стр.17+стр.18+стр.19):</t>
    </r>
  </si>
  <si>
    <t xml:space="preserve">       - благоустройство</t>
  </si>
  <si>
    <t>12. Перечисления другим бюджетам бюджетной системы РФ (251)</t>
  </si>
  <si>
    <t>№ стр.</t>
  </si>
  <si>
    <t>ПРОФИЦИТ (со знаком "+"), ДЕФИЦИТ (со знаком "-") 
(стр.1-стр.20)</t>
  </si>
  <si>
    <t>Изменения, предусмотренные законопроектом 
о внесении изменений в бюджет 
от ______ № _______</t>
  </si>
  <si>
    <t xml:space="preserve">           Остатки на начало года</t>
  </si>
  <si>
    <t xml:space="preserve">                     в т.ч. свободные остатки на начало года</t>
  </si>
  <si>
    <t xml:space="preserve">                     в т.ч. свободные остатки на конец года</t>
  </si>
  <si>
    <t xml:space="preserve">           Остатки на конец года</t>
  </si>
  <si>
    <t xml:space="preserve">       - прочие</t>
  </si>
  <si>
    <t xml:space="preserve">       - субсидии муниципальным учреждениям 
(расшифровать отдельно)</t>
  </si>
  <si>
    <t xml:space="preserve">       - субсидии ЖКХ 
(в т.ч. возмещение разницы в тарифах по баням, погребение)</t>
  </si>
  <si>
    <t xml:space="preserve">    3. СУБСИДИИ, СУБВЕНЦИИ И ИНЫЕ МБТ, ИМЕЮЩИЕ ЦЕЛЕВОЕ НАЗНАЧЕНИЕ</t>
  </si>
  <si>
    <t xml:space="preserve">    4. Доходы от возврата остатков субсидий, субвенций и иных МБТ, имеющих целевое назначение, прошлых лет (КБК 00218)</t>
  </si>
  <si>
    <r>
      <t xml:space="preserve">    5. Возврат остатков субсидий, субвенций и иных МБТ, имеющих целевое назначение, прошлых лет (КБК 000219) (</t>
    </r>
    <r>
      <rPr>
        <b/>
        <sz val="10"/>
        <rFont val="Times New Roman"/>
        <family val="1"/>
      </rPr>
      <t>со знаком минус)</t>
    </r>
  </si>
  <si>
    <t xml:space="preserve">    6. ПРОЧИЕ БЕЗВОЗМЕЗДНЫЕ ПОСТУПЛЕНИЯ (КБК 000207)</t>
  </si>
  <si>
    <t xml:space="preserve">    7. РЫНОЧНЫЕ ПРОДАЖИ ТОВАРОВ И УСЛУГ (КБК 000302)</t>
  </si>
  <si>
    <t xml:space="preserve">    8. БЕЗВОЗМЕЗДНЫЕ ПОТУПЛЕНИЯ ОТ ПРЕДПРИНИМАТЕЛЬСКОЙ И ИНОЙ ПРИНОСЯЩЕЙ ДОХОД ДЕЯТЕЛЬНОСТИ (КБК 000303)</t>
  </si>
  <si>
    <t>8=4+7</t>
  </si>
  <si>
    <t>7=5-6</t>
  </si>
  <si>
    <t>Свод изменений к проекту решения о внесении изменений в бюджет Канского района.</t>
  </si>
  <si>
    <t>Руководитель Финуправления Канского района</t>
  </si>
  <si>
    <t>Т.А. Филиппенко</t>
  </si>
  <si>
    <t>Бюджетные ассигнования на 
1 января 2013г. (решение о бюджете 
от 18.12.2012
№ 23-143)</t>
  </si>
  <si>
    <t>Приложение 1, таблица 1
к соглашению об оздоровлении
муниципальных финансов
от              №</t>
  </si>
  <si>
    <t>Рубан Светлана Иосифовна тел.8 (39161) 2-43-94</t>
  </si>
  <si>
    <t>Бюджетные ассигнования с учетом внесенных изменений на "01" февраля 2013г. (решение о бюджете 
от 18.12.2012
№ 23-143)</t>
  </si>
  <si>
    <t>А.Г. Анциферов</t>
  </si>
  <si>
    <t>Глава Мокрушинского сельсовета</t>
  </si>
  <si>
    <t>Исполнитель, Образцова Валентина Михайловна</t>
  </si>
  <si>
    <t>тел. 8939161)77-6-81</t>
  </si>
  <si>
    <t>Свод изменений к проекту решения о внесении изменений в бюджет Мокрушинского сельсовета</t>
  </si>
  <si>
    <t xml:space="preserve">Изменения, предусмотренные законопроектом 
о внесении изменений в бюджет 
</t>
  </si>
  <si>
    <t>Бюджетные ассигнования на 
1 января 2015г. (решение о бюджете 
от 26.12.2014г
№ 42-147)</t>
  </si>
  <si>
    <t>Бюджетные ассигнования с учетом внесенных изменений на "25"03 2015г. (решение о бюджете 
от25/03/2015г 
№ 43-151)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</si>
</sst>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0"/>
    <numFmt numFmtId="170" formatCode="#,##0.0"/>
    <numFmt numFmtId="171" formatCode="0.0%"/>
    <numFmt numFmtId="172" formatCode="?"/>
    <numFmt numFmtId="173" formatCode="#,##0_ ;[Red]\-#,##0\ 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i/>
      <sz val="10"/>
      <name val="Times New Roman Cyr"/>
      <family val="0"/>
    </font>
    <font>
      <i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17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170" fontId="6" fillId="0" borderId="0" xfId="0" applyNumberFormat="1" applyFont="1" applyAlignment="1">
      <alignment horizontal="left" vertical="center" wrapText="1"/>
    </xf>
    <xf numFmtId="170" fontId="6" fillId="0" borderId="0" xfId="0" applyNumberFormat="1" applyFont="1" applyAlignment="1">
      <alignment horizontal="right" vertical="center" wrapText="1"/>
    </xf>
    <xf numFmtId="170" fontId="6" fillId="0" borderId="10" xfId="0" applyNumberFormat="1" applyFont="1" applyBorder="1" applyAlignment="1">
      <alignment horizontal="center" vertical="center" wrapText="1"/>
    </xf>
    <xf numFmtId="170" fontId="6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 applyProtection="1">
      <alignment horizontal="left" vertical="center" wrapText="1" indent="1"/>
      <protection hidden="1"/>
    </xf>
    <xf numFmtId="0" fontId="8" fillId="0" borderId="11" xfId="0" applyNumberFormat="1" applyFont="1" applyBorder="1" applyAlignment="1" applyProtection="1">
      <alignment horizontal="left" vertical="center" wrapText="1" indent="1"/>
      <protection hidden="1"/>
    </xf>
    <xf numFmtId="170" fontId="6" fillId="0" borderId="12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170" fontId="6" fillId="0" borderId="14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 applyProtection="1">
      <alignment horizontal="left" vertical="center" wrapText="1" indent="1"/>
      <protection hidden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170" fontId="6" fillId="0" borderId="22" xfId="0" applyNumberFormat="1" applyFont="1" applyBorder="1" applyAlignment="1">
      <alignment horizontal="left" vertical="center" wrapText="1"/>
    </xf>
    <xf numFmtId="170" fontId="6" fillId="0" borderId="23" xfId="0" applyNumberFormat="1" applyFont="1" applyBorder="1" applyAlignment="1">
      <alignment horizontal="left" vertical="center" wrapText="1"/>
    </xf>
    <xf numFmtId="170" fontId="2" fillId="0" borderId="24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170" fontId="2" fillId="32" borderId="26" xfId="0" applyNumberFormat="1" applyFont="1" applyFill="1" applyBorder="1" applyAlignment="1">
      <alignment horizontal="left" vertical="center" wrapText="1"/>
    </xf>
    <xf numFmtId="0" fontId="6" fillId="32" borderId="27" xfId="0" applyNumberFormat="1" applyFont="1" applyFill="1" applyBorder="1" applyAlignment="1">
      <alignment horizontal="center" vertical="center" wrapText="1"/>
    </xf>
    <xf numFmtId="170" fontId="6" fillId="32" borderId="17" xfId="0" applyNumberFormat="1" applyFont="1" applyFill="1" applyBorder="1" applyAlignment="1">
      <alignment horizontal="left" vertical="center" wrapText="1"/>
    </xf>
    <xf numFmtId="0" fontId="6" fillId="32" borderId="16" xfId="0" applyNumberFormat="1" applyFont="1" applyFill="1" applyBorder="1" applyAlignment="1">
      <alignment horizontal="center" vertical="center" wrapText="1"/>
    </xf>
    <xf numFmtId="170" fontId="6" fillId="32" borderId="11" xfId="0" applyNumberFormat="1" applyFont="1" applyFill="1" applyBorder="1" applyAlignment="1">
      <alignment horizontal="left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170" fontId="2" fillId="32" borderId="22" xfId="0" applyNumberFormat="1" applyFont="1" applyFill="1" applyBorder="1" applyAlignment="1">
      <alignment horizontal="left" vertical="center" wrapText="1"/>
    </xf>
    <xf numFmtId="170" fontId="9" fillId="0" borderId="11" xfId="0" applyNumberFormat="1" applyFont="1" applyBorder="1" applyAlignment="1">
      <alignment horizontal="left" vertical="center" wrapText="1"/>
    </xf>
    <xf numFmtId="173" fontId="2" fillId="32" borderId="28" xfId="0" applyNumberFormat="1" applyFont="1" applyFill="1" applyBorder="1" applyAlignment="1">
      <alignment horizontal="right" vertical="center" wrapText="1"/>
    </xf>
    <xf numFmtId="173" fontId="2" fillId="32" borderId="29" xfId="0" applyNumberFormat="1" applyFont="1" applyFill="1" applyBorder="1" applyAlignment="1">
      <alignment horizontal="right" vertical="center" wrapText="1"/>
    </xf>
    <xf numFmtId="173" fontId="2" fillId="32" borderId="30" xfId="0" applyNumberFormat="1" applyFont="1" applyFill="1" applyBorder="1" applyAlignment="1">
      <alignment horizontal="right" vertical="center" wrapText="1"/>
    </xf>
    <xf numFmtId="173" fontId="2" fillId="32" borderId="24" xfId="0" applyNumberFormat="1" applyFont="1" applyFill="1" applyBorder="1" applyAlignment="1">
      <alignment horizontal="right" vertical="center" wrapText="1"/>
    </xf>
    <xf numFmtId="173" fontId="2" fillId="32" borderId="31" xfId="0" applyNumberFormat="1" applyFont="1" applyFill="1" applyBorder="1" applyAlignment="1">
      <alignment horizontal="right" vertical="center" wrapText="1"/>
    </xf>
    <xf numFmtId="173" fontId="2" fillId="32" borderId="32" xfId="0" applyNumberFormat="1" applyFont="1" applyFill="1" applyBorder="1" applyAlignment="1">
      <alignment horizontal="right" vertical="center" wrapText="1"/>
    </xf>
    <xf numFmtId="173" fontId="6" fillId="0" borderId="22" xfId="0" applyNumberFormat="1" applyFont="1" applyBorder="1" applyAlignment="1">
      <alignment horizontal="right" vertical="center" wrapText="1"/>
    </xf>
    <xf numFmtId="173" fontId="6" fillId="0" borderId="33" xfId="0" applyNumberFormat="1" applyFont="1" applyBorder="1" applyAlignment="1">
      <alignment horizontal="right" vertical="center" wrapText="1"/>
    </xf>
    <xf numFmtId="173" fontId="6" fillId="32" borderId="33" xfId="0" applyNumberFormat="1" applyFont="1" applyFill="1" applyBorder="1" applyAlignment="1">
      <alignment horizontal="right" vertical="center" wrapText="1"/>
    </xf>
    <xf numFmtId="173" fontId="6" fillId="32" borderId="34" xfId="0" applyNumberFormat="1" applyFont="1" applyFill="1" applyBorder="1" applyAlignment="1">
      <alignment horizontal="right" vertical="center" wrapText="1"/>
    </xf>
    <xf numFmtId="173" fontId="2" fillId="32" borderId="22" xfId="0" applyNumberFormat="1" applyFont="1" applyFill="1" applyBorder="1" applyAlignment="1">
      <alignment horizontal="right" vertical="center" wrapText="1"/>
    </xf>
    <xf numFmtId="173" fontId="2" fillId="32" borderId="33" xfId="0" applyNumberFormat="1" applyFont="1" applyFill="1" applyBorder="1" applyAlignment="1">
      <alignment horizontal="right" vertical="center" wrapText="1"/>
    </xf>
    <xf numFmtId="173" fontId="2" fillId="32" borderId="34" xfId="0" applyNumberFormat="1" applyFont="1" applyFill="1" applyBorder="1" applyAlignment="1">
      <alignment horizontal="right" vertical="center" wrapText="1"/>
    </xf>
    <xf numFmtId="173" fontId="2" fillId="0" borderId="11" xfId="0" applyNumberFormat="1" applyFont="1" applyBorder="1" applyAlignment="1">
      <alignment horizontal="right" vertical="center" wrapText="1"/>
    </xf>
    <xf numFmtId="173" fontId="2" fillId="0" borderId="33" xfId="0" applyNumberFormat="1" applyFont="1" applyBorder="1" applyAlignment="1">
      <alignment horizontal="right" vertical="center" wrapText="1"/>
    </xf>
    <xf numFmtId="173" fontId="2" fillId="0" borderId="35" xfId="0" applyNumberFormat="1" applyFont="1" applyBorder="1" applyAlignment="1">
      <alignment horizontal="right" vertical="center" wrapText="1"/>
    </xf>
    <xf numFmtId="173" fontId="6" fillId="0" borderId="23" xfId="0" applyNumberFormat="1" applyFont="1" applyBorder="1" applyAlignment="1">
      <alignment horizontal="right" vertical="center" wrapText="1"/>
    </xf>
    <xf numFmtId="173" fontId="6" fillId="0" borderId="36" xfId="0" applyNumberFormat="1" applyFont="1" applyBorder="1" applyAlignment="1">
      <alignment horizontal="right" vertical="center" wrapText="1"/>
    </xf>
    <xf numFmtId="173" fontId="6" fillId="0" borderId="24" xfId="0" applyNumberFormat="1" applyFont="1" applyBorder="1" applyAlignment="1">
      <alignment horizontal="right" vertical="center" wrapText="1"/>
    </xf>
    <xf numFmtId="173" fontId="6" fillId="0" borderId="31" xfId="0" applyNumberFormat="1" applyFont="1" applyBorder="1" applyAlignment="1">
      <alignment horizontal="right" vertical="center" wrapText="1"/>
    </xf>
    <xf numFmtId="173" fontId="6" fillId="32" borderId="31" xfId="0" applyNumberFormat="1" applyFont="1" applyFill="1" applyBorder="1" applyAlignment="1">
      <alignment horizontal="right" vertical="center" wrapText="1"/>
    </xf>
    <xf numFmtId="173" fontId="6" fillId="32" borderId="37" xfId="0" applyNumberFormat="1" applyFont="1" applyFill="1" applyBorder="1" applyAlignment="1">
      <alignment horizontal="right" vertical="center" wrapText="1"/>
    </xf>
    <xf numFmtId="173" fontId="6" fillId="32" borderId="38" xfId="0" applyNumberFormat="1" applyFont="1" applyFill="1" applyBorder="1" applyAlignment="1">
      <alignment horizontal="right" vertical="center" wrapText="1"/>
    </xf>
    <xf numFmtId="173" fontId="6" fillId="32" borderId="39" xfId="0" applyNumberFormat="1" applyFont="1" applyFill="1" applyBorder="1" applyAlignment="1">
      <alignment horizontal="right" vertical="center" wrapText="1"/>
    </xf>
    <xf numFmtId="173" fontId="6" fillId="0" borderId="35" xfId="0" applyNumberFormat="1" applyFont="1" applyBorder="1" applyAlignment="1">
      <alignment horizontal="right" vertical="center" wrapText="1"/>
    </xf>
    <xf numFmtId="173" fontId="6" fillId="32" borderId="40" xfId="0" applyNumberFormat="1" applyFont="1" applyFill="1" applyBorder="1" applyAlignment="1">
      <alignment horizontal="right" vertical="center" wrapText="1"/>
    </xf>
    <xf numFmtId="173" fontId="6" fillId="0" borderId="41" xfId="0" applyNumberFormat="1" applyFont="1" applyBorder="1" applyAlignment="1">
      <alignment horizontal="right" vertical="center" wrapText="1"/>
    </xf>
    <xf numFmtId="173" fontId="6" fillId="0" borderId="10" xfId="0" applyNumberFormat="1" applyFont="1" applyBorder="1" applyAlignment="1">
      <alignment horizontal="right" vertical="center" wrapText="1"/>
    </xf>
    <xf numFmtId="173" fontId="6" fillId="32" borderId="10" xfId="0" applyNumberFormat="1" applyFont="1" applyFill="1" applyBorder="1" applyAlignment="1">
      <alignment horizontal="right" vertical="center" wrapText="1"/>
    </xf>
    <xf numFmtId="173" fontId="6" fillId="32" borderId="42" xfId="0" applyNumberFormat="1" applyFont="1" applyFill="1" applyBorder="1" applyAlignment="1">
      <alignment horizontal="right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173" fontId="9" fillId="0" borderId="22" xfId="0" applyNumberFormat="1" applyFont="1" applyBorder="1" applyAlignment="1">
      <alignment horizontal="right" vertical="center" wrapText="1"/>
    </xf>
    <xf numFmtId="173" fontId="9" fillId="0" borderId="33" xfId="0" applyNumberFormat="1" applyFont="1" applyBorder="1" applyAlignment="1">
      <alignment horizontal="right" vertical="center" wrapText="1"/>
    </xf>
    <xf numFmtId="173" fontId="9" fillId="32" borderId="33" xfId="0" applyNumberFormat="1" applyFont="1" applyFill="1" applyBorder="1" applyAlignment="1">
      <alignment horizontal="right" vertical="center" wrapText="1"/>
    </xf>
    <xf numFmtId="173" fontId="9" fillId="32" borderId="34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170" fontId="5" fillId="0" borderId="0" xfId="0" applyNumberFormat="1" applyFont="1" applyAlignment="1">
      <alignment horizontal="center" vertical="center" wrapText="1"/>
    </xf>
    <xf numFmtId="170" fontId="6" fillId="0" borderId="38" xfId="0" applyNumberFormat="1" applyFont="1" applyBorder="1" applyAlignment="1">
      <alignment horizontal="center" vertical="center" wrapText="1"/>
    </xf>
    <xf numFmtId="170" fontId="6" fillId="0" borderId="37" xfId="0" applyNumberFormat="1" applyFont="1" applyBorder="1" applyAlignment="1">
      <alignment horizontal="center" vertical="center" wrapText="1"/>
    </xf>
    <xf numFmtId="170" fontId="6" fillId="0" borderId="41" xfId="0" applyNumberFormat="1" applyFont="1" applyBorder="1" applyAlignment="1">
      <alignment horizontal="center" vertical="center" wrapText="1"/>
    </xf>
    <xf numFmtId="170" fontId="6" fillId="0" borderId="44" xfId="0" applyNumberFormat="1" applyFont="1" applyBorder="1" applyAlignment="1">
      <alignment horizontal="center" vertical="center" wrapText="1"/>
    </xf>
    <xf numFmtId="170" fontId="6" fillId="0" borderId="12" xfId="0" applyNumberFormat="1" applyFont="1" applyBorder="1" applyAlignment="1">
      <alignment horizontal="center" vertical="center" wrapText="1"/>
    </xf>
    <xf numFmtId="170" fontId="6" fillId="0" borderId="39" xfId="0" applyNumberFormat="1" applyFont="1" applyBorder="1" applyAlignment="1">
      <alignment horizontal="center" vertical="center" wrapText="1"/>
    </xf>
    <xf numFmtId="170" fontId="6" fillId="0" borderId="42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view="pageBreakPreview" zoomScaleSheetLayoutView="100" zoomScalePageLayoutView="0" workbookViewId="0" topLeftCell="A1">
      <pane xSplit="2" ySplit="7" topLeftCell="C5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44" sqref="C44"/>
    </sheetView>
  </sheetViews>
  <sheetFormatPr defaultColWidth="9.00390625" defaultRowHeight="12.75"/>
  <cols>
    <col min="1" max="1" width="58.125" style="4" customWidth="1"/>
    <col min="2" max="2" width="3.75390625" style="3" customWidth="1"/>
    <col min="3" max="4" width="15.75390625" style="2" customWidth="1"/>
    <col min="5" max="8" width="14.75390625" style="2" customWidth="1"/>
    <col min="9" max="16384" width="9.125" style="2" customWidth="1"/>
  </cols>
  <sheetData>
    <row r="1" spans="7:8" ht="54" customHeight="1">
      <c r="G1" s="68" t="s">
        <v>74</v>
      </c>
      <c r="H1" s="68"/>
    </row>
    <row r="2" ht="12.75">
      <c r="H2" s="1"/>
    </row>
    <row r="3" spans="1:8" ht="38.25" customHeight="1">
      <c r="A3" s="69" t="s">
        <v>70</v>
      </c>
      <c r="B3" s="69"/>
      <c r="C3" s="69"/>
      <c r="D3" s="69"/>
      <c r="E3" s="69"/>
      <c r="F3" s="69"/>
      <c r="G3" s="69"/>
      <c r="H3" s="69"/>
    </row>
    <row r="4" ht="13.5" thickBot="1">
      <c r="H4" s="5" t="s">
        <v>0</v>
      </c>
    </row>
    <row r="5" spans="1:8" ht="45" customHeight="1">
      <c r="A5" s="73" t="s">
        <v>1</v>
      </c>
      <c r="B5" s="77" t="s">
        <v>52</v>
      </c>
      <c r="C5" s="71" t="s">
        <v>73</v>
      </c>
      <c r="D5" s="71" t="s">
        <v>76</v>
      </c>
      <c r="E5" s="70" t="s">
        <v>54</v>
      </c>
      <c r="F5" s="70"/>
      <c r="G5" s="70"/>
      <c r="H5" s="75" t="s">
        <v>38</v>
      </c>
    </row>
    <row r="6" spans="1:8" ht="73.5" customHeight="1" thickBot="1">
      <c r="A6" s="74"/>
      <c r="B6" s="78"/>
      <c r="C6" s="72"/>
      <c r="D6" s="72"/>
      <c r="E6" s="6" t="s">
        <v>48</v>
      </c>
      <c r="F6" s="6" t="s">
        <v>47</v>
      </c>
      <c r="G6" s="6" t="s">
        <v>2</v>
      </c>
      <c r="H6" s="76"/>
    </row>
    <row r="7" spans="1:8" ht="13.5" thickBot="1">
      <c r="A7" s="16">
        <v>1</v>
      </c>
      <c r="B7" s="17">
        <v>2</v>
      </c>
      <c r="C7" s="23">
        <v>3</v>
      </c>
      <c r="D7" s="23">
        <v>4</v>
      </c>
      <c r="E7" s="18">
        <v>5</v>
      </c>
      <c r="F7" s="18">
        <v>6</v>
      </c>
      <c r="G7" s="18" t="s">
        <v>69</v>
      </c>
      <c r="H7" s="19" t="s">
        <v>68</v>
      </c>
    </row>
    <row r="8" spans="1:8" ht="25.5" customHeight="1" thickBot="1">
      <c r="A8" s="24" t="s">
        <v>49</v>
      </c>
      <c r="B8" s="25">
        <v>1</v>
      </c>
      <c r="C8" s="32">
        <f aca="true" t="shared" si="0" ref="C8:H8">C9+C16+C21+C24+C25+C26+C22+C23</f>
        <v>780432</v>
      </c>
      <c r="D8" s="32">
        <f t="shared" si="0"/>
        <v>0</v>
      </c>
      <c r="E8" s="33">
        <f t="shared" si="0"/>
        <v>0</v>
      </c>
      <c r="F8" s="33">
        <f t="shared" si="0"/>
        <v>0</v>
      </c>
      <c r="G8" s="33">
        <f t="shared" si="0"/>
        <v>0</v>
      </c>
      <c r="H8" s="34">
        <f t="shared" si="0"/>
        <v>0</v>
      </c>
    </row>
    <row r="9" spans="1:8" ht="25.5">
      <c r="A9" s="26" t="s">
        <v>36</v>
      </c>
      <c r="B9" s="27">
        <v>2</v>
      </c>
      <c r="C9" s="35">
        <f aca="true" t="shared" si="1" ref="C9:H9">C10+C11+C12+C13+C14+C15</f>
        <v>157924</v>
      </c>
      <c r="D9" s="35">
        <f t="shared" si="1"/>
        <v>0</v>
      </c>
      <c r="E9" s="36">
        <f t="shared" si="1"/>
        <v>0</v>
      </c>
      <c r="F9" s="36">
        <f t="shared" si="1"/>
        <v>0</v>
      </c>
      <c r="G9" s="36">
        <f t="shared" si="1"/>
        <v>0</v>
      </c>
      <c r="H9" s="37">
        <f t="shared" si="1"/>
        <v>0</v>
      </c>
    </row>
    <row r="10" spans="1:8" ht="12.75">
      <c r="A10" s="7" t="s">
        <v>18</v>
      </c>
      <c r="B10" s="11">
        <v>3</v>
      </c>
      <c r="C10" s="38">
        <v>847</v>
      </c>
      <c r="D10" s="38"/>
      <c r="E10" s="39">
        <v>0</v>
      </c>
      <c r="F10" s="39">
        <v>0</v>
      </c>
      <c r="G10" s="40">
        <f aca="true" t="shared" si="2" ref="G10:G15">E10-F10</f>
        <v>0</v>
      </c>
      <c r="H10" s="41">
        <f>D10+G10</f>
        <v>0</v>
      </c>
    </row>
    <row r="11" spans="1:8" ht="12.75">
      <c r="A11" s="7" t="s">
        <v>19</v>
      </c>
      <c r="B11" s="11">
        <v>4</v>
      </c>
      <c r="C11" s="38">
        <v>139682</v>
      </c>
      <c r="D11" s="38"/>
      <c r="E11" s="39">
        <v>0</v>
      </c>
      <c r="F11" s="39">
        <v>0</v>
      </c>
      <c r="G11" s="40">
        <f t="shared" si="2"/>
        <v>0</v>
      </c>
      <c r="H11" s="41">
        <f>D11+G11</f>
        <v>0</v>
      </c>
    </row>
    <row r="12" spans="1:8" ht="12.75">
      <c r="A12" s="7" t="s">
        <v>20</v>
      </c>
      <c r="B12" s="11">
        <v>5</v>
      </c>
      <c r="C12" s="38"/>
      <c r="D12" s="38"/>
      <c r="E12" s="39">
        <v>0</v>
      </c>
      <c r="F12" s="39">
        <v>0</v>
      </c>
      <c r="G12" s="40">
        <f t="shared" si="2"/>
        <v>0</v>
      </c>
      <c r="H12" s="41">
        <f aca="true" t="shared" si="3" ref="H12:H52">D12+G12</f>
        <v>0</v>
      </c>
    </row>
    <row r="13" spans="1:8" ht="12.75">
      <c r="A13" s="7" t="s">
        <v>21</v>
      </c>
      <c r="B13" s="11">
        <v>6</v>
      </c>
      <c r="C13" s="38">
        <v>0</v>
      </c>
      <c r="D13" s="38"/>
      <c r="E13" s="39">
        <v>0</v>
      </c>
      <c r="F13" s="39">
        <v>0</v>
      </c>
      <c r="G13" s="40">
        <f t="shared" si="2"/>
        <v>0</v>
      </c>
      <c r="H13" s="41">
        <f t="shared" si="3"/>
        <v>0</v>
      </c>
    </row>
    <row r="14" spans="1:8" ht="12.75">
      <c r="A14" s="7" t="s">
        <v>22</v>
      </c>
      <c r="B14" s="11">
        <v>7</v>
      </c>
      <c r="C14" s="38">
        <v>4384</v>
      </c>
      <c r="D14" s="38"/>
      <c r="E14" s="39">
        <v>0</v>
      </c>
      <c r="F14" s="39">
        <v>0</v>
      </c>
      <c r="G14" s="40">
        <f t="shared" si="2"/>
        <v>0</v>
      </c>
      <c r="H14" s="41">
        <f t="shared" si="3"/>
        <v>0</v>
      </c>
    </row>
    <row r="15" spans="1:8" ht="12.75">
      <c r="A15" s="7" t="s">
        <v>23</v>
      </c>
      <c r="B15" s="11">
        <v>8</v>
      </c>
      <c r="C15" s="38">
        <v>13011</v>
      </c>
      <c r="D15" s="38"/>
      <c r="E15" s="39">
        <v>0</v>
      </c>
      <c r="F15" s="39">
        <v>0</v>
      </c>
      <c r="G15" s="40">
        <f t="shared" si="2"/>
        <v>0</v>
      </c>
      <c r="H15" s="41">
        <f t="shared" si="3"/>
        <v>0</v>
      </c>
    </row>
    <row r="16" spans="1:8" ht="12.75">
      <c r="A16" s="28" t="s">
        <v>37</v>
      </c>
      <c r="B16" s="29">
        <v>9</v>
      </c>
      <c r="C16" s="42">
        <f aca="true" t="shared" si="4" ref="C16:H16">C17+C18+C19+C20</f>
        <v>187399</v>
      </c>
      <c r="D16" s="42">
        <f t="shared" si="4"/>
        <v>0</v>
      </c>
      <c r="E16" s="43">
        <f t="shared" si="4"/>
        <v>0</v>
      </c>
      <c r="F16" s="43">
        <f t="shared" si="4"/>
        <v>0</v>
      </c>
      <c r="G16" s="43">
        <f t="shared" si="4"/>
        <v>0</v>
      </c>
      <c r="H16" s="44">
        <f t="shared" si="4"/>
        <v>0</v>
      </c>
    </row>
    <row r="17" spans="1:8" ht="12.75">
      <c r="A17" s="7" t="s">
        <v>24</v>
      </c>
      <c r="B17" s="11">
        <v>10</v>
      </c>
      <c r="C17" s="38">
        <v>174090</v>
      </c>
      <c r="D17" s="38"/>
      <c r="E17" s="39">
        <v>0</v>
      </c>
      <c r="F17" s="39">
        <v>0</v>
      </c>
      <c r="G17" s="40">
        <f aca="true" t="shared" si="5" ref="G17:G28">E17-F17</f>
        <v>0</v>
      </c>
      <c r="H17" s="41">
        <f t="shared" si="3"/>
        <v>0</v>
      </c>
    </row>
    <row r="18" spans="1:8" ht="12.75">
      <c r="A18" s="7" t="s">
        <v>25</v>
      </c>
      <c r="B18" s="11">
        <v>11</v>
      </c>
      <c r="C18" s="38"/>
      <c r="D18" s="38"/>
      <c r="E18" s="39">
        <v>0</v>
      </c>
      <c r="F18" s="39">
        <v>0</v>
      </c>
      <c r="G18" s="40">
        <f t="shared" si="5"/>
        <v>0</v>
      </c>
      <c r="H18" s="41">
        <f t="shared" si="3"/>
        <v>0</v>
      </c>
    </row>
    <row r="19" spans="1:8" ht="12.75">
      <c r="A19" s="7" t="s">
        <v>26</v>
      </c>
      <c r="B19" s="11">
        <v>12</v>
      </c>
      <c r="C19" s="38"/>
      <c r="D19" s="38"/>
      <c r="E19" s="39">
        <v>0</v>
      </c>
      <c r="F19" s="39">
        <v>0</v>
      </c>
      <c r="G19" s="40">
        <f t="shared" si="5"/>
        <v>0</v>
      </c>
      <c r="H19" s="41">
        <f t="shared" si="3"/>
        <v>0</v>
      </c>
    </row>
    <row r="20" spans="1:8" ht="25.5">
      <c r="A20" s="7" t="s">
        <v>27</v>
      </c>
      <c r="B20" s="11">
        <v>13</v>
      </c>
      <c r="C20" s="38">
        <v>13309</v>
      </c>
      <c r="D20" s="38"/>
      <c r="E20" s="39">
        <v>0</v>
      </c>
      <c r="F20" s="39">
        <v>0</v>
      </c>
      <c r="G20" s="40">
        <f t="shared" si="5"/>
        <v>0</v>
      </c>
      <c r="H20" s="41">
        <f t="shared" si="3"/>
        <v>0</v>
      </c>
    </row>
    <row r="21" spans="1:8" ht="25.5">
      <c r="A21" s="20" t="s">
        <v>62</v>
      </c>
      <c r="B21" s="11">
        <v>14</v>
      </c>
      <c r="C21" s="45">
        <v>435109</v>
      </c>
      <c r="D21" s="45"/>
      <c r="E21" s="46"/>
      <c r="F21" s="47">
        <v>0</v>
      </c>
      <c r="G21" s="43">
        <f t="shared" si="5"/>
        <v>0</v>
      </c>
      <c r="H21" s="44">
        <f t="shared" si="3"/>
        <v>0</v>
      </c>
    </row>
    <row r="22" spans="1:8" ht="25.5">
      <c r="A22" s="20" t="s">
        <v>63</v>
      </c>
      <c r="B22" s="11">
        <v>15</v>
      </c>
      <c r="C22" s="38">
        <v>0</v>
      </c>
      <c r="D22" s="38"/>
      <c r="E22" s="39"/>
      <c r="F22" s="39">
        <v>0</v>
      </c>
      <c r="G22" s="40">
        <f t="shared" si="5"/>
        <v>0</v>
      </c>
      <c r="H22" s="41">
        <f t="shared" si="3"/>
        <v>0</v>
      </c>
    </row>
    <row r="23" spans="1:8" ht="25.5">
      <c r="A23" s="20" t="s">
        <v>64</v>
      </c>
      <c r="B23" s="11">
        <v>16</v>
      </c>
      <c r="C23" s="38">
        <v>0</v>
      </c>
      <c r="D23" s="38"/>
      <c r="E23" s="39"/>
      <c r="F23" s="39"/>
      <c r="G23" s="40">
        <f t="shared" si="5"/>
        <v>0</v>
      </c>
      <c r="H23" s="41">
        <f t="shared" si="3"/>
        <v>0</v>
      </c>
    </row>
    <row r="24" spans="1:8" ht="12.75">
      <c r="A24" s="20" t="s">
        <v>65</v>
      </c>
      <c r="B24" s="11">
        <v>17</v>
      </c>
      <c r="C24" s="38">
        <v>0</v>
      </c>
      <c r="D24" s="38"/>
      <c r="E24" s="39">
        <v>0</v>
      </c>
      <c r="F24" s="39">
        <v>0</v>
      </c>
      <c r="G24" s="40">
        <f t="shared" si="5"/>
        <v>0</v>
      </c>
      <c r="H24" s="41">
        <f t="shared" si="3"/>
        <v>0</v>
      </c>
    </row>
    <row r="25" spans="1:8" ht="12.75">
      <c r="A25" s="20" t="s">
        <v>66</v>
      </c>
      <c r="B25" s="11">
        <v>18</v>
      </c>
      <c r="C25" s="38"/>
      <c r="D25" s="38"/>
      <c r="E25" s="39"/>
      <c r="F25" s="39"/>
      <c r="G25" s="40">
        <f t="shared" si="5"/>
        <v>0</v>
      </c>
      <c r="H25" s="41">
        <f t="shared" si="3"/>
        <v>0</v>
      </c>
    </row>
    <row r="26" spans="1:8" ht="39" thickBot="1">
      <c r="A26" s="21" t="s">
        <v>67</v>
      </c>
      <c r="B26" s="13">
        <v>19</v>
      </c>
      <c r="C26" s="48"/>
      <c r="D26" s="48"/>
      <c r="E26" s="49"/>
      <c r="F26" s="49"/>
      <c r="G26" s="40">
        <f t="shared" si="5"/>
        <v>0</v>
      </c>
      <c r="H26" s="41">
        <f t="shared" si="3"/>
        <v>0</v>
      </c>
    </row>
    <row r="27" spans="1:8" ht="25.5" customHeight="1" thickBot="1">
      <c r="A27" s="24" t="s">
        <v>40</v>
      </c>
      <c r="B27" s="25">
        <v>20</v>
      </c>
      <c r="C27" s="32">
        <f aca="true" t="shared" si="6" ref="C27:H27">C28+C29</f>
        <v>782832</v>
      </c>
      <c r="D27" s="32">
        <f t="shared" si="6"/>
        <v>0</v>
      </c>
      <c r="E27" s="33">
        <f t="shared" si="6"/>
        <v>0</v>
      </c>
      <c r="F27" s="33">
        <f t="shared" si="6"/>
        <v>0</v>
      </c>
      <c r="G27" s="33">
        <f t="shared" si="6"/>
        <v>0</v>
      </c>
      <c r="H27" s="34">
        <f t="shared" si="6"/>
        <v>0</v>
      </c>
    </row>
    <row r="28" spans="1:8" ht="51.75" customHeight="1">
      <c r="A28" s="22" t="s">
        <v>39</v>
      </c>
      <c r="B28" s="14">
        <v>21</v>
      </c>
      <c r="C28" s="50">
        <v>446185</v>
      </c>
      <c r="D28" s="50"/>
      <c r="E28" s="51"/>
      <c r="F28" s="51"/>
      <c r="G28" s="40">
        <f t="shared" si="5"/>
        <v>0</v>
      </c>
      <c r="H28" s="41">
        <f t="shared" si="3"/>
        <v>0</v>
      </c>
    </row>
    <row r="29" spans="1:8" ht="51.75" customHeight="1">
      <c r="A29" s="30" t="s">
        <v>41</v>
      </c>
      <c r="B29" s="29">
        <v>22</v>
      </c>
      <c r="C29" s="42">
        <f aca="true" t="shared" si="7" ref="C29:H29">SUM(C30:C40)+SUM(C46:C51)</f>
        <v>336647</v>
      </c>
      <c r="D29" s="42">
        <f t="shared" si="7"/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4">
        <f t="shared" si="7"/>
        <v>0</v>
      </c>
    </row>
    <row r="30" spans="1:8" ht="12.75">
      <c r="A30" s="15" t="s">
        <v>3</v>
      </c>
      <c r="B30" s="11">
        <v>23</v>
      </c>
      <c r="C30" s="50">
        <v>30203</v>
      </c>
      <c r="D30" s="50"/>
      <c r="E30" s="51"/>
      <c r="F30" s="51"/>
      <c r="G30" s="52">
        <f aca="true" t="shared" si="8" ref="G30:G39">E30-F30</f>
        <v>0</v>
      </c>
      <c r="H30" s="41">
        <f t="shared" si="3"/>
        <v>0</v>
      </c>
    </row>
    <row r="31" spans="1:8" ht="12.75">
      <c r="A31" s="8" t="s">
        <v>16</v>
      </c>
      <c r="B31" s="11">
        <v>24</v>
      </c>
      <c r="C31" s="38">
        <v>69</v>
      </c>
      <c r="D31" s="38"/>
      <c r="E31" s="39"/>
      <c r="F31" s="39"/>
      <c r="G31" s="40">
        <f t="shared" si="8"/>
        <v>0</v>
      </c>
      <c r="H31" s="41">
        <f t="shared" si="3"/>
        <v>0</v>
      </c>
    </row>
    <row r="32" spans="1:8" ht="12.75">
      <c r="A32" s="8" t="s">
        <v>4</v>
      </c>
      <c r="B32" s="11">
        <v>25</v>
      </c>
      <c r="C32" s="38">
        <v>9121</v>
      </c>
      <c r="D32" s="38"/>
      <c r="E32" s="39"/>
      <c r="F32" s="39"/>
      <c r="G32" s="40">
        <f t="shared" si="8"/>
        <v>0</v>
      </c>
      <c r="H32" s="41">
        <f t="shared" si="3"/>
        <v>0</v>
      </c>
    </row>
    <row r="33" spans="1:8" ht="12.75">
      <c r="A33" s="8" t="s">
        <v>5</v>
      </c>
      <c r="B33" s="11">
        <v>26</v>
      </c>
      <c r="C33" s="38">
        <v>984</v>
      </c>
      <c r="D33" s="38"/>
      <c r="E33" s="39"/>
      <c r="F33" s="39"/>
      <c r="G33" s="40">
        <f t="shared" si="8"/>
        <v>0</v>
      </c>
      <c r="H33" s="41">
        <f t="shared" si="3"/>
        <v>0</v>
      </c>
    </row>
    <row r="34" spans="1:8" ht="12.75">
      <c r="A34" s="8" t="s">
        <v>6</v>
      </c>
      <c r="B34" s="11">
        <v>27</v>
      </c>
      <c r="C34" s="38">
        <v>103</v>
      </c>
      <c r="D34" s="38"/>
      <c r="E34" s="39"/>
      <c r="F34" s="39"/>
      <c r="G34" s="40">
        <f t="shared" si="8"/>
        <v>0</v>
      </c>
      <c r="H34" s="41">
        <f t="shared" si="3"/>
        <v>0</v>
      </c>
    </row>
    <row r="35" spans="1:8" ht="12.75">
      <c r="A35" s="8" t="s">
        <v>7</v>
      </c>
      <c r="B35" s="11">
        <v>28</v>
      </c>
      <c r="C35" s="38">
        <v>5814</v>
      </c>
      <c r="D35" s="38"/>
      <c r="E35" s="39"/>
      <c r="F35" s="39"/>
      <c r="G35" s="40">
        <f t="shared" si="8"/>
        <v>0</v>
      </c>
      <c r="H35" s="41">
        <f t="shared" si="3"/>
        <v>0</v>
      </c>
    </row>
    <row r="36" spans="1:8" ht="12.75">
      <c r="A36" s="8" t="s">
        <v>8</v>
      </c>
      <c r="B36" s="11">
        <v>29</v>
      </c>
      <c r="C36" s="38"/>
      <c r="D36" s="38"/>
      <c r="E36" s="39"/>
      <c r="F36" s="39"/>
      <c r="G36" s="40">
        <f t="shared" si="8"/>
        <v>0</v>
      </c>
      <c r="H36" s="41">
        <f t="shared" si="3"/>
        <v>0</v>
      </c>
    </row>
    <row r="37" spans="1:8" ht="12.75">
      <c r="A37" s="8" t="s">
        <v>9</v>
      </c>
      <c r="B37" s="11">
        <v>30</v>
      </c>
      <c r="C37" s="38">
        <v>1912</v>
      </c>
      <c r="D37" s="38"/>
      <c r="E37" s="39"/>
      <c r="F37" s="39"/>
      <c r="G37" s="40">
        <f t="shared" si="8"/>
        <v>0</v>
      </c>
      <c r="H37" s="41">
        <f t="shared" si="3"/>
        <v>0</v>
      </c>
    </row>
    <row r="38" spans="1:8" ht="12.75">
      <c r="A38" s="8" t="s">
        <v>10</v>
      </c>
      <c r="B38" s="11">
        <v>31</v>
      </c>
      <c r="C38" s="38">
        <v>9103</v>
      </c>
      <c r="D38" s="38"/>
      <c r="E38" s="39"/>
      <c r="F38" s="39"/>
      <c r="G38" s="40">
        <f t="shared" si="8"/>
        <v>0</v>
      </c>
      <c r="H38" s="41">
        <f t="shared" si="3"/>
        <v>0</v>
      </c>
    </row>
    <row r="39" spans="1:8" ht="12.75">
      <c r="A39" s="8" t="s">
        <v>11</v>
      </c>
      <c r="B39" s="11">
        <v>32</v>
      </c>
      <c r="C39" s="38"/>
      <c r="D39" s="38"/>
      <c r="E39" s="39"/>
      <c r="F39" s="39"/>
      <c r="G39" s="40">
        <f t="shared" si="8"/>
        <v>0</v>
      </c>
      <c r="H39" s="41">
        <f t="shared" si="3"/>
        <v>0</v>
      </c>
    </row>
    <row r="40" spans="1:8" ht="25.5">
      <c r="A40" s="8" t="s">
        <v>17</v>
      </c>
      <c r="B40" s="11">
        <v>33</v>
      </c>
      <c r="C40" s="38">
        <f aca="true" t="shared" si="9" ref="C40:H40">SUM(C41:C45)</f>
        <v>203820</v>
      </c>
      <c r="D40" s="38">
        <f t="shared" si="9"/>
        <v>0</v>
      </c>
      <c r="E40" s="39">
        <f t="shared" si="9"/>
        <v>0</v>
      </c>
      <c r="F40" s="39">
        <f t="shared" si="9"/>
        <v>0</v>
      </c>
      <c r="G40" s="40">
        <f t="shared" si="9"/>
        <v>0</v>
      </c>
      <c r="H40" s="41">
        <f t="shared" si="9"/>
        <v>0</v>
      </c>
    </row>
    <row r="41" spans="1:8" ht="12.75">
      <c r="A41" s="9" t="s">
        <v>28</v>
      </c>
      <c r="B41" s="11">
        <v>34</v>
      </c>
      <c r="C41" s="38">
        <v>19034</v>
      </c>
      <c r="D41" s="38"/>
      <c r="E41" s="39">
        <v>0</v>
      </c>
      <c r="F41" s="39">
        <v>0</v>
      </c>
      <c r="G41" s="40">
        <f aca="true" t="shared" si="10" ref="G41:G52">E41-F41</f>
        <v>0</v>
      </c>
      <c r="H41" s="41">
        <f t="shared" si="3"/>
        <v>0</v>
      </c>
    </row>
    <row r="42" spans="1:8" ht="25.5">
      <c r="A42" s="9" t="s">
        <v>61</v>
      </c>
      <c r="B42" s="11">
        <v>35</v>
      </c>
      <c r="C42" s="38"/>
      <c r="D42" s="38"/>
      <c r="E42" s="39"/>
      <c r="F42" s="39"/>
      <c r="G42" s="40">
        <f t="shared" si="10"/>
        <v>0</v>
      </c>
      <c r="H42" s="41">
        <f t="shared" si="3"/>
        <v>0</v>
      </c>
    </row>
    <row r="43" spans="1:8" ht="12.75">
      <c r="A43" s="9" t="s">
        <v>50</v>
      </c>
      <c r="B43" s="11">
        <v>36</v>
      </c>
      <c r="C43" s="38"/>
      <c r="D43" s="38"/>
      <c r="E43" s="39"/>
      <c r="F43" s="39"/>
      <c r="G43" s="40">
        <f t="shared" si="10"/>
        <v>0</v>
      </c>
      <c r="H43" s="41">
        <f t="shared" si="3"/>
        <v>0</v>
      </c>
    </row>
    <row r="44" spans="1:8" ht="25.5">
      <c r="A44" s="9" t="s">
        <v>60</v>
      </c>
      <c r="B44" s="11">
        <v>37</v>
      </c>
      <c r="C44" s="38">
        <v>184639</v>
      </c>
      <c r="D44" s="38"/>
      <c r="E44" s="39"/>
      <c r="F44" s="39"/>
      <c r="G44" s="40">
        <f t="shared" si="10"/>
        <v>0</v>
      </c>
      <c r="H44" s="41">
        <f t="shared" si="3"/>
        <v>0</v>
      </c>
    </row>
    <row r="45" spans="1:8" ht="12.75">
      <c r="A45" s="9" t="s">
        <v>59</v>
      </c>
      <c r="B45" s="11">
        <v>38</v>
      </c>
      <c r="C45" s="38">
        <v>147</v>
      </c>
      <c r="D45" s="38"/>
      <c r="E45" s="39"/>
      <c r="F45" s="39"/>
      <c r="G45" s="40">
        <f t="shared" si="10"/>
        <v>0</v>
      </c>
      <c r="H45" s="41">
        <f t="shared" si="3"/>
        <v>0</v>
      </c>
    </row>
    <row r="46" spans="1:8" ht="12.75">
      <c r="A46" s="8" t="s">
        <v>51</v>
      </c>
      <c r="B46" s="11">
        <v>39</v>
      </c>
      <c r="C46" s="38">
        <v>66844</v>
      </c>
      <c r="D46" s="38"/>
      <c r="E46" s="39"/>
      <c r="F46" s="39"/>
      <c r="G46" s="40">
        <f t="shared" si="10"/>
        <v>0</v>
      </c>
      <c r="H46" s="41">
        <f t="shared" si="3"/>
        <v>0</v>
      </c>
    </row>
    <row r="47" spans="1:8" ht="12.75">
      <c r="A47" s="8" t="s">
        <v>35</v>
      </c>
      <c r="B47" s="11">
        <v>40</v>
      </c>
      <c r="C47" s="38">
        <v>1785</v>
      </c>
      <c r="D47" s="38"/>
      <c r="E47" s="39"/>
      <c r="F47" s="39"/>
      <c r="G47" s="40">
        <f t="shared" si="10"/>
        <v>0</v>
      </c>
      <c r="H47" s="41">
        <f t="shared" si="3"/>
        <v>0</v>
      </c>
    </row>
    <row r="48" spans="1:8" ht="12.75">
      <c r="A48" s="8" t="s">
        <v>12</v>
      </c>
      <c r="B48" s="11">
        <v>41</v>
      </c>
      <c r="C48" s="38">
        <v>1838</v>
      </c>
      <c r="D48" s="38"/>
      <c r="E48" s="39"/>
      <c r="F48" s="39"/>
      <c r="G48" s="40">
        <f t="shared" si="10"/>
        <v>0</v>
      </c>
      <c r="H48" s="41">
        <f t="shared" si="3"/>
        <v>0</v>
      </c>
    </row>
    <row r="49" spans="1:8" ht="12.75">
      <c r="A49" s="8" t="s">
        <v>13</v>
      </c>
      <c r="B49" s="11">
        <v>42</v>
      </c>
      <c r="C49" s="38">
        <v>1313</v>
      </c>
      <c r="D49" s="38"/>
      <c r="E49" s="39"/>
      <c r="F49" s="39"/>
      <c r="G49" s="40">
        <f t="shared" si="10"/>
        <v>0</v>
      </c>
      <c r="H49" s="41">
        <f t="shared" si="3"/>
        <v>0</v>
      </c>
    </row>
    <row r="50" spans="1:8" ht="12.75">
      <c r="A50" s="8" t="s">
        <v>14</v>
      </c>
      <c r="B50" s="11">
        <v>43</v>
      </c>
      <c r="C50" s="38"/>
      <c r="D50" s="38"/>
      <c r="E50" s="39"/>
      <c r="F50" s="39"/>
      <c r="G50" s="40">
        <f t="shared" si="10"/>
        <v>0</v>
      </c>
      <c r="H50" s="41">
        <f t="shared" si="3"/>
        <v>0</v>
      </c>
    </row>
    <row r="51" spans="1:8" ht="12.75">
      <c r="A51" s="8" t="s">
        <v>15</v>
      </c>
      <c r="B51" s="11">
        <v>44</v>
      </c>
      <c r="C51" s="38">
        <v>3738</v>
      </c>
      <c r="D51" s="38"/>
      <c r="E51" s="39"/>
      <c r="F51" s="39"/>
      <c r="G51" s="40">
        <f t="shared" si="10"/>
        <v>0</v>
      </c>
      <c r="H51" s="41">
        <f t="shared" si="3"/>
        <v>0</v>
      </c>
    </row>
    <row r="52" spans="1:8" ht="13.5" thickBot="1">
      <c r="A52" s="12" t="s">
        <v>29</v>
      </c>
      <c r="B52" s="13">
        <v>45</v>
      </c>
      <c r="C52" s="48"/>
      <c r="D52" s="48"/>
      <c r="E52" s="49"/>
      <c r="F52" s="49"/>
      <c r="G52" s="40">
        <f t="shared" si="10"/>
        <v>0</v>
      </c>
      <c r="H52" s="41">
        <f t="shared" si="3"/>
        <v>0</v>
      </c>
    </row>
    <row r="53" spans="1:8" ht="25.5" customHeight="1" thickBot="1">
      <c r="A53" s="24" t="s">
        <v>53</v>
      </c>
      <c r="B53" s="25">
        <v>46</v>
      </c>
      <c r="C53" s="32">
        <f aca="true" t="shared" si="11" ref="C53:H53">C8-C27</f>
        <v>-2400</v>
      </c>
      <c r="D53" s="32">
        <f t="shared" si="11"/>
        <v>0</v>
      </c>
      <c r="E53" s="33">
        <f t="shared" si="11"/>
        <v>0</v>
      </c>
      <c r="F53" s="33">
        <f t="shared" si="11"/>
        <v>0</v>
      </c>
      <c r="G53" s="33">
        <f t="shared" si="11"/>
        <v>0</v>
      </c>
      <c r="H53" s="34">
        <f t="shared" si="11"/>
        <v>0</v>
      </c>
    </row>
    <row r="54" spans="1:8" ht="25.5">
      <c r="A54" s="26" t="s">
        <v>46</v>
      </c>
      <c r="B54" s="27">
        <v>47</v>
      </c>
      <c r="C54" s="53">
        <f aca="true" t="shared" si="12" ref="C54:H54">C55+C60+C63+C66+C69</f>
        <v>-2400</v>
      </c>
      <c r="D54" s="53">
        <f t="shared" si="12"/>
        <v>0</v>
      </c>
      <c r="E54" s="54">
        <f t="shared" si="12"/>
        <v>0</v>
      </c>
      <c r="F54" s="54">
        <f t="shared" si="12"/>
        <v>0</v>
      </c>
      <c r="G54" s="54">
        <f t="shared" si="12"/>
        <v>0</v>
      </c>
      <c r="H54" s="55">
        <f t="shared" si="12"/>
        <v>0</v>
      </c>
    </row>
    <row r="55" spans="1:8" ht="12.75">
      <c r="A55" s="7" t="s">
        <v>42</v>
      </c>
      <c r="B55" s="11">
        <v>48</v>
      </c>
      <c r="C55" s="38">
        <f>C56-C58</f>
        <v>0</v>
      </c>
      <c r="D55" s="38">
        <f>D56-D58</f>
        <v>0</v>
      </c>
      <c r="E55" s="56"/>
      <c r="F55" s="56">
        <f>F56-F58</f>
        <v>0</v>
      </c>
      <c r="G55" s="40">
        <f>E55-F55</f>
        <v>0</v>
      </c>
      <c r="H55" s="57">
        <f>H56-H58</f>
        <v>0</v>
      </c>
    </row>
    <row r="56" spans="1:8" ht="12.75">
      <c r="A56" s="7" t="s">
        <v>55</v>
      </c>
      <c r="B56" s="11">
        <v>49</v>
      </c>
      <c r="C56" s="38"/>
      <c r="D56" s="38"/>
      <c r="E56" s="38"/>
      <c r="F56" s="39"/>
      <c r="G56" s="40">
        <f>E56-F56</f>
        <v>0</v>
      </c>
      <c r="H56" s="41">
        <f>D56+G56</f>
        <v>0</v>
      </c>
    </row>
    <row r="57" spans="1:8" ht="12.75">
      <c r="A57" s="31" t="s">
        <v>56</v>
      </c>
      <c r="B57" s="11">
        <v>50</v>
      </c>
      <c r="C57" s="63"/>
      <c r="D57" s="63"/>
      <c r="E57" s="64"/>
      <c r="F57" s="64"/>
      <c r="G57" s="65">
        <f>E57-F57</f>
        <v>0</v>
      </c>
      <c r="H57" s="66">
        <f>D57+G57</f>
        <v>0</v>
      </c>
    </row>
    <row r="58" spans="1:8" ht="12.75">
      <c r="A58" s="7" t="s">
        <v>58</v>
      </c>
      <c r="B58" s="11">
        <v>51</v>
      </c>
      <c r="C58" s="38"/>
      <c r="D58" s="38"/>
      <c r="E58" s="39"/>
      <c r="F58" s="39"/>
      <c r="G58" s="40">
        <f>E58-F58</f>
        <v>0</v>
      </c>
      <c r="H58" s="41">
        <f>D58+G58</f>
        <v>0</v>
      </c>
    </row>
    <row r="59" spans="1:8" ht="12.75">
      <c r="A59" s="31" t="s">
        <v>57</v>
      </c>
      <c r="B59" s="11">
        <v>52</v>
      </c>
      <c r="C59" s="63"/>
      <c r="D59" s="63"/>
      <c r="E59" s="64"/>
      <c r="F59" s="64"/>
      <c r="G59" s="65">
        <f>E59-F59</f>
        <v>0</v>
      </c>
      <c r="H59" s="66">
        <f>D59+G59</f>
        <v>0</v>
      </c>
    </row>
    <row r="60" spans="1:8" ht="12.75">
      <c r="A60" s="7" t="s">
        <v>43</v>
      </c>
      <c r="B60" s="11">
        <v>53</v>
      </c>
      <c r="C60" s="38">
        <f aca="true" t="shared" si="13" ref="C60:H60">C61-C62</f>
        <v>-2400</v>
      </c>
      <c r="D60" s="38">
        <f t="shared" si="13"/>
        <v>0</v>
      </c>
      <c r="E60" s="39">
        <f t="shared" si="13"/>
        <v>0</v>
      </c>
      <c r="F60" s="39">
        <f t="shared" si="13"/>
        <v>0</v>
      </c>
      <c r="G60" s="40">
        <f t="shared" si="13"/>
        <v>0</v>
      </c>
      <c r="H60" s="41">
        <f t="shared" si="13"/>
        <v>0</v>
      </c>
    </row>
    <row r="61" spans="1:8" ht="12.75">
      <c r="A61" s="7" t="s">
        <v>30</v>
      </c>
      <c r="B61" s="11">
        <v>54</v>
      </c>
      <c r="C61" s="38"/>
      <c r="D61" s="38"/>
      <c r="E61" s="39"/>
      <c r="F61" s="39"/>
      <c r="G61" s="40">
        <f>E61-F61</f>
        <v>0</v>
      </c>
      <c r="H61" s="41">
        <f>D61+G61</f>
        <v>0</v>
      </c>
    </row>
    <row r="62" spans="1:8" ht="12.75">
      <c r="A62" s="7" t="s">
        <v>31</v>
      </c>
      <c r="B62" s="11">
        <v>55</v>
      </c>
      <c r="C62" s="38">
        <v>2400</v>
      </c>
      <c r="D62" s="38"/>
      <c r="E62" s="39"/>
      <c r="F62" s="39"/>
      <c r="G62" s="40">
        <f>E62-F62</f>
        <v>0</v>
      </c>
      <c r="H62" s="41">
        <f>D62+G62</f>
        <v>0</v>
      </c>
    </row>
    <row r="63" spans="1:8" ht="12.75" customHeight="1">
      <c r="A63" s="7" t="s">
        <v>44</v>
      </c>
      <c r="B63" s="11">
        <v>56</v>
      </c>
      <c r="C63" s="38">
        <f aca="true" t="shared" si="14" ref="C63:H63">C64-C65</f>
        <v>0</v>
      </c>
      <c r="D63" s="38">
        <f t="shared" si="14"/>
        <v>0</v>
      </c>
      <c r="E63" s="39">
        <f t="shared" si="14"/>
        <v>0</v>
      </c>
      <c r="F63" s="39">
        <f t="shared" si="14"/>
        <v>0</v>
      </c>
      <c r="G63" s="40">
        <f t="shared" si="14"/>
        <v>0</v>
      </c>
      <c r="H63" s="41">
        <f t="shared" si="14"/>
        <v>0</v>
      </c>
    </row>
    <row r="64" spans="1:8" ht="12.75">
      <c r="A64" s="7" t="s">
        <v>30</v>
      </c>
      <c r="B64" s="11">
        <v>57</v>
      </c>
      <c r="C64" s="38"/>
      <c r="D64" s="38"/>
      <c r="E64" s="39"/>
      <c r="F64" s="39"/>
      <c r="G64" s="40">
        <f>E64-F64</f>
        <v>0</v>
      </c>
      <c r="H64" s="41">
        <f aca="true" t="shared" si="15" ref="H64:H69">D64+G64</f>
        <v>0</v>
      </c>
    </row>
    <row r="65" spans="1:8" ht="12.75">
      <c r="A65" s="7" t="s">
        <v>31</v>
      </c>
      <c r="B65" s="11">
        <v>58</v>
      </c>
      <c r="C65" s="38"/>
      <c r="D65" s="38"/>
      <c r="E65" s="39"/>
      <c r="F65" s="39"/>
      <c r="G65" s="40">
        <f>E65-F65</f>
        <v>0</v>
      </c>
      <c r="H65" s="41">
        <f t="shared" si="15"/>
        <v>0</v>
      </c>
    </row>
    <row r="66" spans="1:8" ht="12.75">
      <c r="A66" s="7" t="s">
        <v>45</v>
      </c>
      <c r="B66" s="11">
        <v>59</v>
      </c>
      <c r="C66" s="38">
        <f aca="true" t="shared" si="16" ref="C66:H66">C67-C68</f>
        <v>0</v>
      </c>
      <c r="D66" s="38">
        <f t="shared" si="16"/>
        <v>0</v>
      </c>
      <c r="E66" s="39">
        <f t="shared" si="16"/>
        <v>0</v>
      </c>
      <c r="F66" s="39">
        <f t="shared" si="16"/>
        <v>0</v>
      </c>
      <c r="G66" s="40">
        <f t="shared" si="16"/>
        <v>0</v>
      </c>
      <c r="H66" s="41">
        <f t="shared" si="16"/>
        <v>0</v>
      </c>
    </row>
    <row r="67" spans="1:8" ht="12.75">
      <c r="A67" s="7" t="s">
        <v>32</v>
      </c>
      <c r="B67" s="11">
        <v>60</v>
      </c>
      <c r="C67" s="38"/>
      <c r="D67" s="38"/>
      <c r="E67" s="39"/>
      <c r="F67" s="39"/>
      <c r="G67" s="40">
        <f>E67-F67</f>
        <v>0</v>
      </c>
      <c r="H67" s="41">
        <f t="shared" si="15"/>
        <v>0</v>
      </c>
    </row>
    <row r="68" spans="1:8" ht="12.75">
      <c r="A68" s="7" t="s">
        <v>33</v>
      </c>
      <c r="B68" s="11">
        <v>61</v>
      </c>
      <c r="C68" s="38"/>
      <c r="D68" s="38"/>
      <c r="E68" s="39"/>
      <c r="F68" s="39"/>
      <c r="G68" s="40">
        <f>E68-F68</f>
        <v>0</v>
      </c>
      <c r="H68" s="41">
        <f t="shared" si="15"/>
        <v>0</v>
      </c>
    </row>
    <row r="69" spans="1:8" ht="13.5" thickBot="1">
      <c r="A69" s="10" t="s">
        <v>34</v>
      </c>
      <c r="B69" s="62">
        <v>62</v>
      </c>
      <c r="C69" s="58"/>
      <c r="D69" s="58"/>
      <c r="E69" s="59"/>
      <c r="F69" s="59"/>
      <c r="G69" s="60">
        <f>E69-F69</f>
        <v>0</v>
      </c>
      <c r="H69" s="61">
        <f t="shared" si="15"/>
        <v>0</v>
      </c>
    </row>
    <row r="72" spans="1:8" ht="12.75">
      <c r="A72" s="4" t="s">
        <v>71</v>
      </c>
      <c r="G72" s="67" t="s">
        <v>72</v>
      </c>
      <c r="H72" s="67"/>
    </row>
    <row r="74" ht="12.75">
      <c r="A74" s="4" t="s">
        <v>75</v>
      </c>
    </row>
  </sheetData>
  <sheetProtection/>
  <protectedRanges>
    <protectedRange sqref="I1:IV69" name="Диапазон15"/>
    <protectedRange sqref="A70:IV2629" name="Диапазон14"/>
    <protectedRange sqref="C67:F69" name="Диапазон13"/>
    <protectedRange sqref="C64:F65" name="Диапазон12"/>
    <protectedRange sqref="C61:F62" name="Диапазон11"/>
    <protectedRange sqref="E59:F59" name="Диапазон10"/>
    <protectedRange sqref="C57:D59" name="Диапазон9"/>
    <protectedRange sqref="C28:F28" name="Диапазон6"/>
    <protectedRange sqref="C17:F26" name="Диапазон5"/>
    <protectedRange sqref="C10:F15" name="Диапазон4"/>
    <protectedRange sqref="E5" name="Диапазон3"/>
    <protectedRange sqref="C5:D5" name="Диапазон2"/>
    <protectedRange sqref="A3:H3" name="Диапазон1"/>
    <protectedRange sqref="C30:F39" name="Диапазон7"/>
    <protectedRange sqref="C41:F52" name="Диапазон8"/>
  </protectedRanges>
  <mergeCells count="9">
    <mergeCell ref="G72:H72"/>
    <mergeCell ref="G1:H1"/>
    <mergeCell ref="A3:H3"/>
    <mergeCell ref="E5:G5"/>
    <mergeCell ref="C5:C6"/>
    <mergeCell ref="A5:A6"/>
    <mergeCell ref="H5:H6"/>
    <mergeCell ref="B5:B6"/>
    <mergeCell ref="D5:D6"/>
  </mergeCells>
  <printOptions/>
  <pageMargins left="0.17" right="0.17" top="0.17" bottom="0.17" header="0.17" footer="0.17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34">
      <selection activeCell="E30" sqref="E30"/>
    </sheetView>
  </sheetViews>
  <sheetFormatPr defaultColWidth="9.00390625" defaultRowHeight="12.75"/>
  <cols>
    <col min="1" max="1" width="58.125" style="4" customWidth="1"/>
    <col min="2" max="2" width="3.75390625" style="3" customWidth="1"/>
    <col min="3" max="4" width="15.75390625" style="2" customWidth="1"/>
    <col min="5" max="8" width="14.75390625" style="2" customWidth="1"/>
    <col min="9" max="16384" width="9.125" style="2" customWidth="1"/>
  </cols>
  <sheetData>
    <row r="1" spans="7:8" ht="48" customHeight="1">
      <c r="G1" s="68" t="s">
        <v>74</v>
      </c>
      <c r="H1" s="68"/>
    </row>
    <row r="2" ht="0.75" customHeight="1" hidden="1">
      <c r="H2" s="1"/>
    </row>
    <row r="3" spans="1:8" ht="22.5" customHeight="1">
      <c r="A3" s="69" t="s">
        <v>81</v>
      </c>
      <c r="B3" s="69"/>
      <c r="C3" s="69"/>
      <c r="D3" s="69"/>
      <c r="E3" s="69"/>
      <c r="F3" s="69"/>
      <c r="G3" s="69"/>
      <c r="H3" s="69"/>
    </row>
    <row r="4" ht="10.5" customHeight="1" thickBot="1">
      <c r="H4" s="5" t="s">
        <v>0</v>
      </c>
    </row>
    <row r="5" spans="1:8" ht="45" customHeight="1">
      <c r="A5" s="73" t="s">
        <v>1</v>
      </c>
      <c r="B5" s="77" t="s">
        <v>52</v>
      </c>
      <c r="C5" s="71" t="s">
        <v>83</v>
      </c>
      <c r="D5" s="71" t="s">
        <v>84</v>
      </c>
      <c r="E5" s="70" t="s">
        <v>82</v>
      </c>
      <c r="F5" s="70"/>
      <c r="G5" s="70"/>
      <c r="H5" s="75" t="s">
        <v>38</v>
      </c>
    </row>
    <row r="6" spans="1:8" ht="68.25" customHeight="1" thickBot="1">
      <c r="A6" s="74"/>
      <c r="B6" s="78"/>
      <c r="C6" s="72"/>
      <c r="D6" s="72"/>
      <c r="E6" s="6" t="s">
        <v>48</v>
      </c>
      <c r="F6" s="6" t="s">
        <v>47</v>
      </c>
      <c r="G6" s="6" t="s">
        <v>2</v>
      </c>
      <c r="H6" s="76"/>
    </row>
    <row r="7" spans="1:8" ht="13.5" thickBot="1">
      <c r="A7" s="16">
        <v>1</v>
      </c>
      <c r="B7" s="17">
        <v>2</v>
      </c>
      <c r="C7" s="23">
        <v>3</v>
      </c>
      <c r="D7" s="23">
        <v>4</v>
      </c>
      <c r="E7" s="18">
        <v>5</v>
      </c>
      <c r="F7" s="18">
        <v>6</v>
      </c>
      <c r="G7" s="18" t="s">
        <v>69</v>
      </c>
      <c r="H7" s="19" t="s">
        <v>68</v>
      </c>
    </row>
    <row r="8" spans="1:8" ht="25.5" customHeight="1" thickBot="1">
      <c r="A8" s="24" t="s">
        <v>49</v>
      </c>
      <c r="B8" s="25">
        <v>1</v>
      </c>
      <c r="C8" s="32">
        <f aca="true" t="shared" si="0" ref="C8:H8">C9+C16+C21+C24+C25+C26+C22+C23</f>
        <v>10565.300000000001</v>
      </c>
      <c r="D8" s="32">
        <f t="shared" si="0"/>
        <v>10565.5</v>
      </c>
      <c r="E8" s="33">
        <f t="shared" si="0"/>
        <v>121</v>
      </c>
      <c r="F8" s="33">
        <f t="shared" si="0"/>
        <v>49</v>
      </c>
      <c r="G8" s="33">
        <f t="shared" si="0"/>
        <v>72</v>
      </c>
      <c r="H8" s="34">
        <f t="shared" si="0"/>
        <v>10637.5</v>
      </c>
    </row>
    <row r="9" spans="1:8" ht="25.5">
      <c r="A9" s="26" t="s">
        <v>36</v>
      </c>
      <c r="B9" s="27">
        <v>2</v>
      </c>
      <c r="C9" s="35">
        <f aca="true" t="shared" si="1" ref="C9:H9">C10+C11+C12+C13+C14+C15</f>
        <v>2734.5</v>
      </c>
      <c r="D9" s="35">
        <f t="shared" si="1"/>
        <v>2734.5</v>
      </c>
      <c r="E9" s="36">
        <f t="shared" si="1"/>
        <v>0</v>
      </c>
      <c r="F9" s="36">
        <f t="shared" si="1"/>
        <v>0</v>
      </c>
      <c r="G9" s="36">
        <f t="shared" si="1"/>
        <v>0</v>
      </c>
      <c r="H9" s="37">
        <f t="shared" si="1"/>
        <v>2734.5</v>
      </c>
    </row>
    <row r="10" spans="1:8" ht="12.75">
      <c r="A10" s="7" t="s">
        <v>18</v>
      </c>
      <c r="B10" s="11">
        <v>3</v>
      </c>
      <c r="C10" s="38"/>
      <c r="D10" s="38"/>
      <c r="E10" s="39"/>
      <c r="F10" s="39"/>
      <c r="G10" s="40">
        <f aca="true" t="shared" si="2" ref="G10:G15">E10-F10</f>
        <v>0</v>
      </c>
      <c r="H10" s="41">
        <f>D10+G10</f>
        <v>0</v>
      </c>
    </row>
    <row r="11" spans="1:8" ht="12.75">
      <c r="A11" s="7" t="s">
        <v>19</v>
      </c>
      <c r="B11" s="11">
        <v>4</v>
      </c>
      <c r="C11" s="38">
        <v>800</v>
      </c>
      <c r="D11" s="38">
        <v>800</v>
      </c>
      <c r="E11" s="39"/>
      <c r="F11" s="39"/>
      <c r="G11" s="40">
        <f t="shared" si="2"/>
        <v>0</v>
      </c>
      <c r="H11" s="41">
        <f>D11+G11</f>
        <v>800</v>
      </c>
    </row>
    <row r="12" spans="1:8" ht="12.75">
      <c r="A12" s="7" t="s">
        <v>20</v>
      </c>
      <c r="B12" s="11">
        <v>5</v>
      </c>
      <c r="C12" s="38">
        <v>44</v>
      </c>
      <c r="D12" s="38">
        <v>44</v>
      </c>
      <c r="E12" s="39"/>
      <c r="F12" s="39"/>
      <c r="G12" s="40">
        <f t="shared" si="2"/>
        <v>0</v>
      </c>
      <c r="H12" s="41">
        <f aca="true" t="shared" si="3" ref="H12:H52">D12+G12</f>
        <v>44</v>
      </c>
    </row>
    <row r="13" spans="1:8" ht="12.75">
      <c r="A13" s="7" t="s">
        <v>21</v>
      </c>
      <c r="B13" s="11">
        <v>6</v>
      </c>
      <c r="C13" s="38">
        <v>405</v>
      </c>
      <c r="D13" s="38">
        <v>405</v>
      </c>
      <c r="E13" s="39"/>
      <c r="F13" s="39"/>
      <c r="G13" s="40">
        <f t="shared" si="2"/>
        <v>0</v>
      </c>
      <c r="H13" s="41">
        <f t="shared" si="3"/>
        <v>405</v>
      </c>
    </row>
    <row r="14" spans="1:8" ht="12.75">
      <c r="A14" s="7" t="s">
        <v>22</v>
      </c>
      <c r="B14" s="11">
        <v>7</v>
      </c>
      <c r="C14" s="38">
        <v>10</v>
      </c>
      <c r="D14" s="38">
        <v>10</v>
      </c>
      <c r="E14" s="39"/>
      <c r="F14" s="39"/>
      <c r="G14" s="40">
        <f t="shared" si="2"/>
        <v>0</v>
      </c>
      <c r="H14" s="41">
        <f t="shared" si="3"/>
        <v>10</v>
      </c>
    </row>
    <row r="15" spans="1:8" ht="12.75">
      <c r="A15" s="7" t="s">
        <v>23</v>
      </c>
      <c r="B15" s="11">
        <v>8</v>
      </c>
      <c r="C15" s="38">
        <v>1475.5</v>
      </c>
      <c r="D15" s="38">
        <v>1475.5</v>
      </c>
      <c r="E15" s="39"/>
      <c r="F15" s="39"/>
      <c r="G15" s="40">
        <f t="shared" si="2"/>
        <v>0</v>
      </c>
      <c r="H15" s="41">
        <f t="shared" si="3"/>
        <v>1475.5</v>
      </c>
    </row>
    <row r="16" spans="1:8" ht="12.75">
      <c r="A16" s="28" t="s">
        <v>37</v>
      </c>
      <c r="B16" s="29">
        <v>9</v>
      </c>
      <c r="C16" s="42">
        <f aca="true" t="shared" si="4" ref="C16:H16">C17+C18+C19+C20</f>
        <v>7068.6</v>
      </c>
      <c r="D16" s="42">
        <f t="shared" si="4"/>
        <v>7069</v>
      </c>
      <c r="E16" s="43">
        <f t="shared" si="4"/>
        <v>121</v>
      </c>
      <c r="F16" s="43">
        <f t="shared" si="4"/>
        <v>0</v>
      </c>
      <c r="G16" s="43">
        <f t="shared" si="4"/>
        <v>121</v>
      </c>
      <c r="H16" s="44">
        <f t="shared" si="4"/>
        <v>7190</v>
      </c>
    </row>
    <row r="17" spans="1:8" ht="12.75">
      <c r="A17" s="7" t="s">
        <v>24</v>
      </c>
      <c r="B17" s="11">
        <v>10</v>
      </c>
      <c r="C17" s="38"/>
      <c r="D17" s="38"/>
      <c r="E17" s="39"/>
      <c r="F17" s="39"/>
      <c r="G17" s="40">
        <f aca="true" t="shared" si="5" ref="G17:G28">E17-F17</f>
        <v>0</v>
      </c>
      <c r="H17" s="41">
        <f t="shared" si="3"/>
        <v>0</v>
      </c>
    </row>
    <row r="18" spans="1:8" ht="12.75">
      <c r="A18" s="7" t="s">
        <v>25</v>
      </c>
      <c r="B18" s="11">
        <v>11</v>
      </c>
      <c r="C18" s="38"/>
      <c r="D18" s="38"/>
      <c r="E18" s="39"/>
      <c r="F18" s="39"/>
      <c r="G18" s="40">
        <f t="shared" si="5"/>
        <v>0</v>
      </c>
      <c r="H18" s="41">
        <f t="shared" si="3"/>
        <v>0</v>
      </c>
    </row>
    <row r="19" spans="1:8" ht="12.75">
      <c r="A19" s="7" t="s">
        <v>26</v>
      </c>
      <c r="B19" s="11">
        <v>12</v>
      </c>
      <c r="C19" s="38">
        <v>7068.6</v>
      </c>
      <c r="D19" s="38">
        <v>7069</v>
      </c>
      <c r="E19" s="39">
        <v>121</v>
      </c>
      <c r="F19" s="39"/>
      <c r="G19" s="40">
        <f t="shared" si="5"/>
        <v>121</v>
      </c>
      <c r="H19" s="41">
        <f t="shared" si="3"/>
        <v>7190</v>
      </c>
    </row>
    <row r="20" spans="1:8" ht="25.5">
      <c r="A20" s="7" t="s">
        <v>27</v>
      </c>
      <c r="B20" s="11">
        <v>13</v>
      </c>
      <c r="C20" s="38"/>
      <c r="D20" s="38"/>
      <c r="E20" s="39"/>
      <c r="F20" s="39"/>
      <c r="G20" s="40">
        <f t="shared" si="5"/>
        <v>0</v>
      </c>
      <c r="H20" s="41">
        <f t="shared" si="3"/>
        <v>0</v>
      </c>
    </row>
    <row r="21" spans="1:8" ht="25.5">
      <c r="A21" s="20" t="s">
        <v>62</v>
      </c>
      <c r="B21" s="11">
        <v>14</v>
      </c>
      <c r="C21" s="45">
        <v>712.2</v>
      </c>
      <c r="D21" s="45">
        <v>712</v>
      </c>
      <c r="E21" s="46"/>
      <c r="F21" s="47"/>
      <c r="G21" s="43">
        <f t="shared" si="5"/>
        <v>0</v>
      </c>
      <c r="H21" s="44">
        <f t="shared" si="3"/>
        <v>712</v>
      </c>
    </row>
    <row r="22" spans="1:8" ht="25.5">
      <c r="A22" s="20" t="s">
        <v>63</v>
      </c>
      <c r="B22" s="11">
        <v>15</v>
      </c>
      <c r="C22" s="38"/>
      <c r="D22" s="38"/>
      <c r="E22" s="39"/>
      <c r="F22" s="39">
        <v>49</v>
      </c>
      <c r="G22" s="40">
        <f t="shared" si="5"/>
        <v>-49</v>
      </c>
      <c r="H22" s="41">
        <f t="shared" si="3"/>
        <v>-49</v>
      </c>
    </row>
    <row r="23" spans="1:8" ht="25.5">
      <c r="A23" s="20" t="s">
        <v>64</v>
      </c>
      <c r="B23" s="11">
        <v>16</v>
      </c>
      <c r="C23" s="38"/>
      <c r="D23" s="38"/>
      <c r="E23" s="39"/>
      <c r="F23" s="39"/>
      <c r="G23" s="40">
        <f t="shared" si="5"/>
        <v>0</v>
      </c>
      <c r="H23" s="41">
        <f t="shared" si="3"/>
        <v>0</v>
      </c>
    </row>
    <row r="24" spans="1:8" ht="12.75">
      <c r="A24" s="20" t="s">
        <v>65</v>
      </c>
      <c r="B24" s="11">
        <v>17</v>
      </c>
      <c r="C24" s="38"/>
      <c r="D24" s="38"/>
      <c r="E24" s="39"/>
      <c r="F24" s="39"/>
      <c r="G24" s="40">
        <f t="shared" si="5"/>
        <v>0</v>
      </c>
      <c r="H24" s="41">
        <f t="shared" si="3"/>
        <v>0</v>
      </c>
    </row>
    <row r="25" spans="1:8" ht="12.75">
      <c r="A25" s="20" t="s">
        <v>66</v>
      </c>
      <c r="B25" s="11">
        <v>18</v>
      </c>
      <c r="C25" s="38"/>
      <c r="D25" s="38"/>
      <c r="E25" s="39"/>
      <c r="F25" s="39"/>
      <c r="G25" s="40">
        <f t="shared" si="5"/>
        <v>0</v>
      </c>
      <c r="H25" s="41">
        <f t="shared" si="3"/>
        <v>0</v>
      </c>
    </row>
    <row r="26" spans="1:8" ht="39" thickBot="1">
      <c r="A26" s="21" t="s">
        <v>67</v>
      </c>
      <c r="B26" s="13">
        <v>19</v>
      </c>
      <c r="C26" s="48">
        <v>50</v>
      </c>
      <c r="D26" s="48">
        <v>50</v>
      </c>
      <c r="E26" s="49"/>
      <c r="F26" s="49"/>
      <c r="G26" s="40">
        <f t="shared" si="5"/>
        <v>0</v>
      </c>
      <c r="H26" s="41">
        <f t="shared" si="3"/>
        <v>50</v>
      </c>
    </row>
    <row r="27" spans="1:8" ht="25.5" customHeight="1" thickBot="1">
      <c r="A27" s="24" t="s">
        <v>40</v>
      </c>
      <c r="B27" s="25">
        <v>20</v>
      </c>
      <c r="C27" s="32">
        <f aca="true" t="shared" si="6" ref="C27:H27">C28+C29</f>
        <v>10763.2</v>
      </c>
      <c r="D27" s="32">
        <f t="shared" si="6"/>
        <v>10741</v>
      </c>
      <c r="E27" s="33">
        <f t="shared" si="6"/>
        <v>768</v>
      </c>
      <c r="F27" s="33">
        <f t="shared" si="6"/>
        <v>22</v>
      </c>
      <c r="G27" s="33">
        <f t="shared" si="6"/>
        <v>746</v>
      </c>
      <c r="H27" s="34">
        <f t="shared" si="6"/>
        <v>11487</v>
      </c>
    </row>
    <row r="28" spans="1:8" ht="51.75" customHeight="1">
      <c r="A28" s="22" t="s">
        <v>39</v>
      </c>
      <c r="B28" s="14">
        <v>21</v>
      </c>
      <c r="C28" s="50">
        <v>712.2</v>
      </c>
      <c r="D28" s="50">
        <v>712</v>
      </c>
      <c r="E28" s="51">
        <v>17</v>
      </c>
      <c r="F28" s="51"/>
      <c r="G28" s="40">
        <f t="shared" si="5"/>
        <v>17</v>
      </c>
      <c r="H28" s="41">
        <f t="shared" si="3"/>
        <v>729</v>
      </c>
    </row>
    <row r="29" spans="1:8" ht="51.75" customHeight="1">
      <c r="A29" s="30" t="s">
        <v>41</v>
      </c>
      <c r="B29" s="29">
        <v>22</v>
      </c>
      <c r="C29" s="42">
        <f aca="true" t="shared" si="7" ref="C29:H29">SUM(C30:C40)+SUM(C46:C51)</f>
        <v>10051</v>
      </c>
      <c r="D29" s="42">
        <f t="shared" si="7"/>
        <v>10029</v>
      </c>
      <c r="E29" s="43">
        <f t="shared" si="7"/>
        <v>751</v>
      </c>
      <c r="F29" s="43">
        <f t="shared" si="7"/>
        <v>22</v>
      </c>
      <c r="G29" s="43">
        <f t="shared" si="7"/>
        <v>729</v>
      </c>
      <c r="H29" s="44">
        <f t="shared" si="7"/>
        <v>10758</v>
      </c>
    </row>
    <row r="30" spans="1:8" ht="12.75">
      <c r="A30" s="15" t="s">
        <v>3</v>
      </c>
      <c r="B30" s="11">
        <v>23</v>
      </c>
      <c r="C30" s="50">
        <v>5842</v>
      </c>
      <c r="D30" s="50">
        <v>5842</v>
      </c>
      <c r="E30" s="51">
        <v>304</v>
      </c>
      <c r="F30" s="51"/>
      <c r="G30" s="52">
        <f aca="true" t="shared" si="8" ref="G30:G39">E30-F30</f>
        <v>304</v>
      </c>
      <c r="H30" s="41">
        <f t="shared" si="3"/>
        <v>6146</v>
      </c>
    </row>
    <row r="31" spans="1:8" ht="12.75">
      <c r="A31" s="8" t="s">
        <v>16</v>
      </c>
      <c r="B31" s="11">
        <v>24</v>
      </c>
      <c r="C31" s="38"/>
      <c r="D31" s="38"/>
      <c r="E31" s="39"/>
      <c r="F31" s="39"/>
      <c r="G31" s="40">
        <f t="shared" si="8"/>
        <v>0</v>
      </c>
      <c r="H31" s="41">
        <f t="shared" si="3"/>
        <v>0</v>
      </c>
    </row>
    <row r="32" spans="1:8" ht="12.75">
      <c r="A32" s="8" t="s">
        <v>4</v>
      </c>
      <c r="B32" s="11">
        <v>25</v>
      </c>
      <c r="C32" s="38">
        <v>1764.1</v>
      </c>
      <c r="D32" s="38">
        <v>1764</v>
      </c>
      <c r="E32" s="39">
        <v>89</v>
      </c>
      <c r="F32" s="39"/>
      <c r="G32" s="40">
        <f t="shared" si="8"/>
        <v>89</v>
      </c>
      <c r="H32" s="41">
        <f t="shared" si="3"/>
        <v>1853</v>
      </c>
    </row>
    <row r="33" spans="1:8" ht="12.75">
      <c r="A33" s="8" t="s">
        <v>5</v>
      </c>
      <c r="B33" s="11">
        <v>26</v>
      </c>
      <c r="C33" s="38">
        <v>67</v>
      </c>
      <c r="D33" s="38">
        <v>67</v>
      </c>
      <c r="E33" s="39">
        <v>38</v>
      </c>
      <c r="F33" s="39"/>
      <c r="G33" s="40">
        <f t="shared" si="8"/>
        <v>38</v>
      </c>
      <c r="H33" s="41">
        <f t="shared" si="3"/>
        <v>105</v>
      </c>
    </row>
    <row r="34" spans="1:8" ht="12.75">
      <c r="A34" s="8" t="s">
        <v>6</v>
      </c>
      <c r="B34" s="11">
        <v>27</v>
      </c>
      <c r="C34" s="38"/>
      <c r="D34" s="38"/>
      <c r="E34" s="39"/>
      <c r="F34" s="39"/>
      <c r="G34" s="40">
        <f t="shared" si="8"/>
        <v>0</v>
      </c>
      <c r="H34" s="41">
        <f t="shared" si="3"/>
        <v>0</v>
      </c>
    </row>
    <row r="35" spans="1:8" ht="12.75">
      <c r="A35" s="8" t="s">
        <v>7</v>
      </c>
      <c r="B35" s="11">
        <v>28</v>
      </c>
      <c r="C35" s="38">
        <v>1393.1</v>
      </c>
      <c r="D35" s="38">
        <v>1393</v>
      </c>
      <c r="E35" s="39"/>
      <c r="F35" s="39"/>
      <c r="G35" s="40">
        <f t="shared" si="8"/>
        <v>0</v>
      </c>
      <c r="H35" s="41">
        <f t="shared" si="3"/>
        <v>1393</v>
      </c>
    </row>
    <row r="36" spans="1:8" ht="12.75">
      <c r="A36" s="8" t="s">
        <v>8</v>
      </c>
      <c r="B36" s="11">
        <v>29</v>
      </c>
      <c r="C36" s="38">
        <v>120.4</v>
      </c>
      <c r="D36" s="38">
        <v>120</v>
      </c>
      <c r="E36" s="39">
        <v>8</v>
      </c>
      <c r="F36" s="39"/>
      <c r="G36" s="40">
        <f t="shared" si="8"/>
        <v>8</v>
      </c>
      <c r="H36" s="41">
        <f t="shared" si="3"/>
        <v>128</v>
      </c>
    </row>
    <row r="37" spans="1:8" ht="12.75">
      <c r="A37" s="8" t="s">
        <v>9</v>
      </c>
      <c r="B37" s="11">
        <v>30</v>
      </c>
      <c r="C37" s="38">
        <v>179.8</v>
      </c>
      <c r="D37" s="38">
        <v>180</v>
      </c>
      <c r="E37" s="39">
        <v>132</v>
      </c>
      <c r="F37" s="39"/>
      <c r="G37" s="40">
        <f t="shared" si="8"/>
        <v>132</v>
      </c>
      <c r="H37" s="41">
        <f t="shared" si="3"/>
        <v>312</v>
      </c>
    </row>
    <row r="38" spans="1:8" ht="12.75">
      <c r="A38" s="8" t="s">
        <v>10</v>
      </c>
      <c r="B38" s="11">
        <v>31</v>
      </c>
      <c r="C38" s="38">
        <v>87</v>
      </c>
      <c r="D38" s="38">
        <v>87</v>
      </c>
      <c r="E38" s="39">
        <v>19</v>
      </c>
      <c r="F38" s="39"/>
      <c r="G38" s="40">
        <f t="shared" si="8"/>
        <v>19</v>
      </c>
      <c r="H38" s="41">
        <f t="shared" si="3"/>
        <v>106</v>
      </c>
    </row>
    <row r="39" spans="1:8" ht="12.75">
      <c r="A39" s="8" t="s">
        <v>11</v>
      </c>
      <c r="B39" s="11">
        <v>32</v>
      </c>
      <c r="C39" s="38">
        <v>0</v>
      </c>
      <c r="D39" s="38"/>
      <c r="E39" s="39"/>
      <c r="F39" s="39"/>
      <c r="G39" s="40">
        <f t="shared" si="8"/>
        <v>0</v>
      </c>
      <c r="H39" s="41">
        <f t="shared" si="3"/>
        <v>0</v>
      </c>
    </row>
    <row r="40" spans="1:8" ht="25.5">
      <c r="A40" s="8" t="s">
        <v>17</v>
      </c>
      <c r="B40" s="11">
        <v>33</v>
      </c>
      <c r="C40" s="38">
        <v>0</v>
      </c>
      <c r="D40" s="38"/>
      <c r="E40" s="39">
        <f>SUM(E41:E45)</f>
        <v>0</v>
      </c>
      <c r="F40" s="39">
        <f>SUM(F41:F45)</f>
        <v>0</v>
      </c>
      <c r="G40" s="40">
        <f>SUM(G41:G45)</f>
        <v>0</v>
      </c>
      <c r="H40" s="41">
        <f>SUM(H41:H45)</f>
        <v>0</v>
      </c>
    </row>
    <row r="41" spans="1:8" ht="12.75">
      <c r="A41" s="9" t="s">
        <v>28</v>
      </c>
      <c r="B41" s="11">
        <v>34</v>
      </c>
      <c r="C41" s="38">
        <v>0</v>
      </c>
      <c r="D41" s="38"/>
      <c r="E41" s="39"/>
      <c r="F41" s="39"/>
      <c r="G41" s="40">
        <f aca="true" t="shared" si="9" ref="G41:G52">E41-F41</f>
        <v>0</v>
      </c>
      <c r="H41" s="41">
        <f t="shared" si="3"/>
        <v>0</v>
      </c>
    </row>
    <row r="42" spans="1:8" ht="25.5">
      <c r="A42" s="9" t="s">
        <v>61</v>
      </c>
      <c r="B42" s="11">
        <v>35</v>
      </c>
      <c r="C42" s="38">
        <v>0</v>
      </c>
      <c r="D42" s="38"/>
      <c r="E42" s="39"/>
      <c r="F42" s="39"/>
      <c r="G42" s="40">
        <f t="shared" si="9"/>
        <v>0</v>
      </c>
      <c r="H42" s="41">
        <f t="shared" si="3"/>
        <v>0</v>
      </c>
    </row>
    <row r="43" spans="1:8" ht="12.75">
      <c r="A43" s="9" t="s">
        <v>50</v>
      </c>
      <c r="B43" s="11">
        <v>36</v>
      </c>
      <c r="C43" s="38"/>
      <c r="D43" s="38"/>
      <c r="E43" s="39"/>
      <c r="F43" s="39"/>
      <c r="G43" s="40">
        <f t="shared" si="9"/>
        <v>0</v>
      </c>
      <c r="H43" s="41">
        <f t="shared" si="3"/>
        <v>0</v>
      </c>
    </row>
    <row r="44" spans="1:8" ht="25.5">
      <c r="A44" s="9" t="s">
        <v>60</v>
      </c>
      <c r="B44" s="11">
        <v>37</v>
      </c>
      <c r="C44" s="38"/>
      <c r="D44" s="38"/>
      <c r="E44" s="39"/>
      <c r="F44" s="39"/>
      <c r="G44" s="40">
        <f t="shared" si="9"/>
        <v>0</v>
      </c>
      <c r="H44" s="41">
        <f t="shared" si="3"/>
        <v>0</v>
      </c>
    </row>
    <row r="45" spans="1:8" ht="12.75">
      <c r="A45" s="9" t="s">
        <v>59</v>
      </c>
      <c r="B45" s="11">
        <v>38</v>
      </c>
      <c r="C45" s="38">
        <v>0</v>
      </c>
      <c r="D45" s="38"/>
      <c r="E45" s="39"/>
      <c r="F45" s="39"/>
      <c r="G45" s="40">
        <f t="shared" si="9"/>
        <v>0</v>
      </c>
      <c r="H45" s="41">
        <f t="shared" si="3"/>
        <v>0</v>
      </c>
    </row>
    <row r="46" spans="1:8" ht="12.75">
      <c r="A46" s="8" t="s">
        <v>51</v>
      </c>
      <c r="B46" s="11">
        <v>39</v>
      </c>
      <c r="C46" s="38">
        <v>114.6</v>
      </c>
      <c r="D46" s="38">
        <v>115</v>
      </c>
      <c r="E46" s="39"/>
      <c r="F46" s="39"/>
      <c r="G46" s="40">
        <f t="shared" si="9"/>
        <v>0</v>
      </c>
      <c r="H46" s="41">
        <f t="shared" si="3"/>
        <v>115</v>
      </c>
    </row>
    <row r="47" spans="1:8" ht="12.75">
      <c r="A47" s="8" t="s">
        <v>35</v>
      </c>
      <c r="B47" s="11">
        <v>40</v>
      </c>
      <c r="C47" s="38">
        <v>0</v>
      </c>
      <c r="D47" s="38"/>
      <c r="E47" s="39"/>
      <c r="F47" s="39"/>
      <c r="G47" s="40">
        <f t="shared" si="9"/>
        <v>0</v>
      </c>
      <c r="H47" s="41">
        <f t="shared" si="3"/>
        <v>0</v>
      </c>
    </row>
    <row r="48" spans="1:8" ht="12.75">
      <c r="A48" s="8" t="s">
        <v>12</v>
      </c>
      <c r="B48" s="11">
        <v>41</v>
      </c>
      <c r="C48" s="38">
        <v>7</v>
      </c>
      <c r="D48" s="38">
        <v>7</v>
      </c>
      <c r="E48" s="39">
        <v>13</v>
      </c>
      <c r="F48" s="39"/>
      <c r="G48" s="40">
        <f t="shared" si="9"/>
        <v>13</v>
      </c>
      <c r="H48" s="41">
        <f t="shared" si="3"/>
        <v>20</v>
      </c>
    </row>
    <row r="49" spans="1:8" ht="12.75">
      <c r="A49" s="8" t="s">
        <v>13</v>
      </c>
      <c r="B49" s="11">
        <v>42</v>
      </c>
      <c r="C49" s="38">
        <v>56</v>
      </c>
      <c r="D49" s="38">
        <v>34</v>
      </c>
      <c r="E49" s="39"/>
      <c r="F49" s="39">
        <v>22</v>
      </c>
      <c r="G49" s="40">
        <f t="shared" si="9"/>
        <v>-22</v>
      </c>
      <c r="H49" s="41">
        <f t="shared" si="3"/>
        <v>12</v>
      </c>
    </row>
    <row r="50" spans="1:8" ht="12.75">
      <c r="A50" s="8" t="s">
        <v>14</v>
      </c>
      <c r="B50" s="11">
        <v>43</v>
      </c>
      <c r="C50" s="38"/>
      <c r="D50" s="38"/>
      <c r="E50" s="39"/>
      <c r="F50" s="39"/>
      <c r="G50" s="40">
        <f t="shared" si="9"/>
        <v>0</v>
      </c>
      <c r="H50" s="41">
        <f t="shared" si="3"/>
        <v>0</v>
      </c>
    </row>
    <row r="51" spans="1:8" ht="12.75">
      <c r="A51" s="8" t="s">
        <v>15</v>
      </c>
      <c r="B51" s="11">
        <v>44</v>
      </c>
      <c r="C51" s="38">
        <v>420</v>
      </c>
      <c r="D51" s="38">
        <v>420</v>
      </c>
      <c r="E51" s="39">
        <v>148</v>
      </c>
      <c r="F51" s="39"/>
      <c r="G51" s="40">
        <f t="shared" si="9"/>
        <v>148</v>
      </c>
      <c r="H51" s="41">
        <f t="shared" si="3"/>
        <v>568</v>
      </c>
    </row>
    <row r="52" spans="1:8" ht="13.5" thickBot="1">
      <c r="A52" s="12" t="s">
        <v>29</v>
      </c>
      <c r="B52" s="13">
        <v>45</v>
      </c>
      <c r="C52" s="48"/>
      <c r="D52" s="48"/>
      <c r="E52" s="49"/>
      <c r="F52" s="49"/>
      <c r="G52" s="40">
        <f t="shared" si="9"/>
        <v>0</v>
      </c>
      <c r="H52" s="41">
        <f t="shared" si="3"/>
        <v>0</v>
      </c>
    </row>
    <row r="53" spans="1:8" ht="25.5" customHeight="1" thickBot="1">
      <c r="A53" s="24" t="s">
        <v>53</v>
      </c>
      <c r="B53" s="25">
        <v>46</v>
      </c>
      <c r="C53" s="32">
        <f aca="true" t="shared" si="10" ref="C53:H53">C8-C27</f>
        <v>-197.89999999999964</v>
      </c>
      <c r="D53" s="32">
        <f t="shared" si="10"/>
        <v>-175.5</v>
      </c>
      <c r="E53" s="33">
        <f t="shared" si="10"/>
        <v>-647</v>
      </c>
      <c r="F53" s="33">
        <f t="shared" si="10"/>
        <v>27</v>
      </c>
      <c r="G53" s="33">
        <f t="shared" si="10"/>
        <v>-674</v>
      </c>
      <c r="H53" s="34">
        <f t="shared" si="10"/>
        <v>-849.5</v>
      </c>
    </row>
    <row r="54" spans="1:8" ht="25.5">
      <c r="A54" s="26" t="s">
        <v>46</v>
      </c>
      <c r="B54" s="27">
        <v>47</v>
      </c>
      <c r="C54" s="53">
        <f aca="true" t="shared" si="11" ref="C54:H54">C55+C60+C63+C66+C69</f>
        <v>198</v>
      </c>
      <c r="D54" s="53">
        <f t="shared" si="11"/>
        <v>0</v>
      </c>
      <c r="E54" s="54">
        <f t="shared" si="11"/>
        <v>0</v>
      </c>
      <c r="F54" s="54">
        <f t="shared" si="11"/>
        <v>0</v>
      </c>
      <c r="G54" s="54">
        <f t="shared" si="11"/>
        <v>0</v>
      </c>
      <c r="H54" s="55">
        <f t="shared" si="11"/>
        <v>0</v>
      </c>
    </row>
    <row r="55" spans="1:8" ht="12.75">
      <c r="A55" s="7" t="s">
        <v>42</v>
      </c>
      <c r="B55" s="11">
        <v>48</v>
      </c>
      <c r="C55" s="38">
        <v>198</v>
      </c>
      <c r="D55" s="38"/>
      <c r="E55" s="56"/>
      <c r="F55" s="56">
        <f>F56-F58</f>
        <v>0</v>
      </c>
      <c r="G55" s="40">
        <f>E55-F55</f>
        <v>0</v>
      </c>
      <c r="H55" s="57">
        <f>H56-H58</f>
        <v>0</v>
      </c>
    </row>
    <row r="56" spans="1:8" ht="12.75">
      <c r="A56" s="7" t="s">
        <v>55</v>
      </c>
      <c r="B56" s="11">
        <v>49</v>
      </c>
      <c r="C56" s="38">
        <v>198</v>
      </c>
      <c r="D56" s="38"/>
      <c r="E56" s="39"/>
      <c r="F56" s="39"/>
      <c r="G56" s="40">
        <f>E56-F56</f>
        <v>0</v>
      </c>
      <c r="H56" s="41">
        <f>D56+G56</f>
        <v>0</v>
      </c>
    </row>
    <row r="57" spans="1:8" ht="12.75">
      <c r="A57" s="31" t="s">
        <v>56</v>
      </c>
      <c r="B57" s="11">
        <v>50</v>
      </c>
      <c r="C57" s="63"/>
      <c r="D57" s="63"/>
      <c r="E57" s="64"/>
      <c r="F57" s="64"/>
      <c r="G57" s="65">
        <f>E57-F57</f>
        <v>0</v>
      </c>
      <c r="H57" s="66">
        <f>D57+G57</f>
        <v>0</v>
      </c>
    </row>
    <row r="58" spans="1:8" ht="12.75">
      <c r="A58" s="7" t="s">
        <v>58</v>
      </c>
      <c r="B58" s="11">
        <v>51</v>
      </c>
      <c r="C58" s="38"/>
      <c r="D58" s="38"/>
      <c r="E58" s="39"/>
      <c r="F58" s="39"/>
      <c r="G58" s="40">
        <f>E58-F58</f>
        <v>0</v>
      </c>
      <c r="H58" s="41">
        <f>D58+G58</f>
        <v>0</v>
      </c>
    </row>
    <row r="59" spans="1:8" ht="12.75">
      <c r="A59" s="31" t="s">
        <v>57</v>
      </c>
      <c r="B59" s="11">
        <v>52</v>
      </c>
      <c r="C59" s="63"/>
      <c r="D59" s="63"/>
      <c r="E59" s="64"/>
      <c r="F59" s="64"/>
      <c r="G59" s="65">
        <f>E59-F59</f>
        <v>0</v>
      </c>
      <c r="H59" s="66">
        <f>D59+G59</f>
        <v>0</v>
      </c>
    </row>
    <row r="60" spans="1:8" ht="12.75">
      <c r="A60" s="7" t="s">
        <v>43</v>
      </c>
      <c r="B60" s="11">
        <v>53</v>
      </c>
      <c r="C60" s="38">
        <f aca="true" t="shared" si="12" ref="C60:H60">C61-C62</f>
        <v>0</v>
      </c>
      <c r="D60" s="38">
        <f t="shared" si="12"/>
        <v>0</v>
      </c>
      <c r="E60" s="39">
        <f t="shared" si="12"/>
        <v>0</v>
      </c>
      <c r="F60" s="39">
        <f t="shared" si="12"/>
        <v>0</v>
      </c>
      <c r="G60" s="40">
        <f t="shared" si="12"/>
        <v>0</v>
      </c>
      <c r="H60" s="41">
        <f t="shared" si="12"/>
        <v>0</v>
      </c>
    </row>
    <row r="61" spans="1:8" ht="12.75">
      <c r="A61" s="7" t="s">
        <v>30</v>
      </c>
      <c r="B61" s="11">
        <v>54</v>
      </c>
      <c r="C61" s="38"/>
      <c r="D61" s="38"/>
      <c r="E61" s="39"/>
      <c r="F61" s="39"/>
      <c r="G61" s="40">
        <f>E61-F61</f>
        <v>0</v>
      </c>
      <c r="H61" s="41">
        <f>D61+G61</f>
        <v>0</v>
      </c>
    </row>
    <row r="62" spans="1:8" ht="12.75">
      <c r="A62" s="7" t="s">
        <v>31</v>
      </c>
      <c r="B62" s="11">
        <v>55</v>
      </c>
      <c r="C62" s="38"/>
      <c r="D62" s="38"/>
      <c r="E62" s="39"/>
      <c r="F62" s="39"/>
      <c r="G62" s="40">
        <f>E62-F62</f>
        <v>0</v>
      </c>
      <c r="H62" s="41">
        <f>D62+G62</f>
        <v>0</v>
      </c>
    </row>
    <row r="63" spans="1:8" ht="12.75" customHeight="1">
      <c r="A63" s="7" t="s">
        <v>44</v>
      </c>
      <c r="B63" s="11">
        <v>56</v>
      </c>
      <c r="C63" s="38">
        <f aca="true" t="shared" si="13" ref="C63:H63">C64-C65</f>
        <v>0</v>
      </c>
      <c r="D63" s="38">
        <f t="shared" si="13"/>
        <v>0</v>
      </c>
      <c r="E63" s="39">
        <f t="shared" si="13"/>
        <v>0</v>
      </c>
      <c r="F63" s="39">
        <f t="shared" si="13"/>
        <v>0</v>
      </c>
      <c r="G63" s="40">
        <f t="shared" si="13"/>
        <v>0</v>
      </c>
      <c r="H63" s="41">
        <f t="shared" si="13"/>
        <v>0</v>
      </c>
    </row>
    <row r="64" spans="1:8" ht="12.75">
      <c r="A64" s="7" t="s">
        <v>30</v>
      </c>
      <c r="B64" s="11">
        <v>57</v>
      </c>
      <c r="C64" s="38"/>
      <c r="D64" s="38"/>
      <c r="E64" s="39"/>
      <c r="F64" s="39"/>
      <c r="G64" s="40">
        <f>E64-F64</f>
        <v>0</v>
      </c>
      <c r="H64" s="41">
        <f aca="true" t="shared" si="14" ref="H64:H69">D64+G64</f>
        <v>0</v>
      </c>
    </row>
    <row r="65" spans="1:8" ht="12.75">
      <c r="A65" s="7" t="s">
        <v>31</v>
      </c>
      <c r="B65" s="11">
        <v>58</v>
      </c>
      <c r="C65" s="38"/>
      <c r="D65" s="38"/>
      <c r="E65" s="39"/>
      <c r="F65" s="39"/>
      <c r="G65" s="40">
        <f>E65-F65</f>
        <v>0</v>
      </c>
      <c r="H65" s="41">
        <f t="shared" si="14"/>
        <v>0</v>
      </c>
    </row>
    <row r="66" spans="1:8" ht="12.75">
      <c r="A66" s="7" t="s">
        <v>45</v>
      </c>
      <c r="B66" s="11">
        <v>59</v>
      </c>
      <c r="C66" s="38">
        <f aca="true" t="shared" si="15" ref="C66:H66">C67-C68</f>
        <v>0</v>
      </c>
      <c r="D66" s="38">
        <f t="shared" si="15"/>
        <v>0</v>
      </c>
      <c r="E66" s="39">
        <f t="shared" si="15"/>
        <v>0</v>
      </c>
      <c r="F66" s="39">
        <f t="shared" si="15"/>
        <v>0</v>
      </c>
      <c r="G66" s="40">
        <f t="shared" si="15"/>
        <v>0</v>
      </c>
      <c r="H66" s="41">
        <f t="shared" si="15"/>
        <v>0</v>
      </c>
    </row>
    <row r="67" spans="1:8" ht="10.5" customHeight="1">
      <c r="A67" s="7" t="s">
        <v>32</v>
      </c>
      <c r="B67" s="11">
        <v>60</v>
      </c>
      <c r="C67" s="38"/>
      <c r="D67" s="38"/>
      <c r="E67" s="39"/>
      <c r="F67" s="39"/>
      <c r="G67" s="40">
        <f>E67-F67</f>
        <v>0</v>
      </c>
      <c r="H67" s="41">
        <f t="shared" si="14"/>
        <v>0</v>
      </c>
    </row>
    <row r="68" spans="1:8" ht="12.75" hidden="1">
      <c r="A68" s="7" t="s">
        <v>33</v>
      </c>
      <c r="B68" s="11">
        <v>61</v>
      </c>
      <c r="C68" s="38"/>
      <c r="D68" s="38"/>
      <c r="E68" s="39"/>
      <c r="F68" s="39"/>
      <c r="G68" s="40">
        <f>E68-F68</f>
        <v>0</v>
      </c>
      <c r="H68" s="41">
        <f t="shared" si="14"/>
        <v>0</v>
      </c>
    </row>
    <row r="69" spans="1:8" ht="1.5" customHeight="1" thickBot="1">
      <c r="A69" s="10" t="s">
        <v>34</v>
      </c>
      <c r="B69" s="62">
        <v>62</v>
      </c>
      <c r="C69" s="58"/>
      <c r="D69" s="58"/>
      <c r="E69" s="59"/>
      <c r="F69" s="59"/>
      <c r="G69" s="60">
        <f>E69-F69</f>
        <v>0</v>
      </c>
      <c r="H69" s="61">
        <f t="shared" si="14"/>
        <v>0</v>
      </c>
    </row>
    <row r="71" ht="12.75" hidden="1"/>
    <row r="72" spans="1:8" ht="12.75">
      <c r="A72" s="4" t="s">
        <v>78</v>
      </c>
      <c r="G72" s="67" t="s">
        <v>77</v>
      </c>
      <c r="H72" s="67"/>
    </row>
    <row r="74" ht="12.75">
      <c r="A74" s="4" t="s">
        <v>79</v>
      </c>
    </row>
    <row r="75" ht="12.75">
      <c r="A75" s="4" t="s">
        <v>80</v>
      </c>
    </row>
  </sheetData>
  <sheetProtection/>
  <protectedRanges>
    <protectedRange sqref="I1:IV69" name="Диапазон15"/>
    <protectedRange sqref="A70:IV2629" name="Диапазон14"/>
    <protectedRange sqref="C67:F69" name="Диапазон13"/>
    <protectedRange sqref="C64:F65" name="Диапазон12"/>
    <protectedRange sqref="C61:F62" name="Диапазон11"/>
    <protectedRange sqref="E59:F59" name="Диапазон10"/>
    <protectedRange sqref="C57:D59" name="Диапазон9"/>
    <protectedRange sqref="C28:F28" name="Диапазон6"/>
    <protectedRange sqref="C17:F26" name="Диапазон5"/>
    <protectedRange sqref="C10:F15" name="Диапазон4"/>
    <protectedRange sqref="E5" name="Диапазон3"/>
    <protectedRange sqref="C5:D5" name="Диапазон2"/>
    <protectedRange sqref="A3:H3" name="Диапазон1"/>
    <protectedRange sqref="C30:F39" name="Диапазон7"/>
    <protectedRange sqref="C41:F52" name="Диапазон8"/>
  </protectedRanges>
  <mergeCells count="9">
    <mergeCell ref="G72:H72"/>
    <mergeCell ref="G1:H1"/>
    <mergeCell ref="A3:H3"/>
    <mergeCell ref="A5:A6"/>
    <mergeCell ref="B5:B6"/>
    <mergeCell ref="C5:C6"/>
    <mergeCell ref="D5:D6"/>
    <mergeCell ref="E5:G5"/>
    <mergeCell ref="H5:H6"/>
  </mergeCell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Костыгина Олеся Александровна</dc:creator>
  <cp:keywords/>
  <dc:description/>
  <cp:lastModifiedBy>kl-8</cp:lastModifiedBy>
  <cp:lastPrinted>2015-01-15T03:47:15Z</cp:lastPrinted>
  <dcterms:created xsi:type="dcterms:W3CDTF">2007-01-24T04:42:59Z</dcterms:created>
  <dcterms:modified xsi:type="dcterms:W3CDTF">2015-04-06T05:15:55Z</dcterms:modified>
  <cp:category/>
  <cp:version/>
  <cp:contentType/>
  <cp:contentStatus/>
</cp:coreProperties>
</file>